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сОШ, 2025-2026\04.10.2025. Китайский  язык\"/>
    </mc:Choice>
  </mc:AlternateContent>
  <bookViews>
    <workbookView xWindow="-105" yWindow="-105" windowWidth="20730" windowHeight="11760" tabRatio="743" activeTab="7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7" r:id="rId6"/>
    <sheet name="9 класс" sheetId="15" r:id="rId7"/>
    <sheet name="10 класс" sheetId="16" r:id="rId8"/>
    <sheet name="11 класс" sheetId="14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8" l="1"/>
  <c r="H9" i="18"/>
  <c r="K9" i="18"/>
  <c r="L9" i="18" s="1"/>
  <c r="R4" i="18" l="1"/>
  <c r="R8" i="18" s="1"/>
  <c r="P9" i="18" s="1"/>
  <c r="R9" i="18" s="1"/>
  <c r="R6" i="18"/>
  <c r="N12" i="13" l="1"/>
  <c r="N11" i="13"/>
  <c r="N13" i="13"/>
  <c r="P60" i="14" l="1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H9" i="12"/>
  <c r="H9" i="15"/>
  <c r="H9" i="16"/>
  <c r="R2" i="17" l="1"/>
  <c r="N11" i="16" l="1"/>
  <c r="R2" i="16"/>
  <c r="R2" i="15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K9" i="14"/>
  <c r="R2" i="14"/>
  <c r="K9" i="13"/>
  <c r="K9" i="12"/>
  <c r="R2" i="12"/>
  <c r="P12" i="13" l="1"/>
  <c r="O11" i="13"/>
  <c r="O13" i="13"/>
  <c r="O12" i="13"/>
  <c r="L9" i="17"/>
  <c r="L9" i="12"/>
  <c r="L9" i="14"/>
  <c r="L9" i="16"/>
  <c r="P11" i="16" s="1"/>
  <c r="O11" i="16"/>
  <c r="L9" i="15"/>
  <c r="L9" i="13"/>
  <c r="R6" i="14" l="1"/>
  <c r="R6" i="17"/>
  <c r="R4" i="15"/>
  <c r="R4" i="12"/>
  <c r="R6" i="12"/>
  <c r="L9" i="5"/>
  <c r="R5" i="14" l="1"/>
  <c r="R6" i="16"/>
  <c r="R6" i="15"/>
  <c r="R4" i="14"/>
  <c r="R4" i="17"/>
  <c r="R4" i="13"/>
  <c r="R8" i="13" s="1"/>
  <c r="P9" i="13" s="1"/>
  <c r="R9" i="13" s="1"/>
  <c r="R4" i="16"/>
  <c r="R8" i="15"/>
  <c r="P9" i="15" s="1"/>
  <c r="R9" i="15" s="1"/>
  <c r="R8" i="12"/>
  <c r="P9" i="12" s="1"/>
  <c r="R9" i="12" s="1"/>
  <c r="R8" i="14" l="1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R6" i="5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<sst xmlns="http://schemas.openxmlformats.org/spreadsheetml/2006/main" count="560" uniqueCount="88">
  <si>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</si>
  <si>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</si>
  <si>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</si>
  <si>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</si>
  <si>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</si>
  <si>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</si>
  <si>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</si>
  <si>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</si>
  <si>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</si>
  <si>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</si>
  <si>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</si>
  <si>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</si>
  <si>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</si>
  <si>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</si>
  <si>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</si>
  <si>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</si>
  <si>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</si>
  <si>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</si>
  <si>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</si>
  <si>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</si>
  <si>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</si>
  <si>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</si>
  <si>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</si>
  <si>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</si>
  <si>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</si>
  <si>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</si>
  <si>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</si>
  <si>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</si>
  <si>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</si>
  <si>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</si>
  <si>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</si>
  <si>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</si>
  <si>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</si>
  <si>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</si>
  <si>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</si>
  <si>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</si>
  <si>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</si>
  <si>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</si>
  <si>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</si>
  <si>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</si>
  <si>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</si>
  <si>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</si>
  <si>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</si>
  <si>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</si>
  <si>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МБОУ "ТГ №11", Учебный Центр ЭКСПЕРТ</t>
  </si>
  <si>
    <t>Учебный Центр ЭКСПЕРТ</t>
  </si>
  <si>
    <t>не имеются</t>
  </si>
  <si>
    <t>Динаровна</t>
  </si>
  <si>
    <t>Ульяна</t>
  </si>
  <si>
    <t>Диана</t>
  </si>
  <si>
    <t>нет</t>
  </si>
  <si>
    <t>МБОУ "ТГ №11"</t>
  </si>
  <si>
    <t>Бледных Гульназ Назиповна</t>
  </si>
  <si>
    <t>Лаврентьева</t>
  </si>
  <si>
    <t>Владиславовна</t>
  </si>
  <si>
    <t>Кашапова</t>
  </si>
  <si>
    <t>Милена</t>
  </si>
  <si>
    <t>19.12.2011</t>
  </si>
  <si>
    <t>Миннигалеева</t>
  </si>
  <si>
    <t>Эмилия</t>
  </si>
  <si>
    <t>06.08.2012</t>
  </si>
  <si>
    <t>Орлова</t>
  </si>
  <si>
    <t>Дмитриевна</t>
  </si>
  <si>
    <t>19.01.2012</t>
  </si>
  <si>
    <t>Б</t>
  </si>
  <si>
    <t>участник</t>
  </si>
  <si>
    <t>Хасанова Л.Ф., Г</t>
  </si>
  <si>
    <t>Галиуллина А.З.,</t>
  </si>
  <si>
    <t>Члены жюри:</t>
  </si>
  <si>
    <t>Председатель</t>
  </si>
  <si>
    <t>Галимшина Р.Н.</t>
  </si>
  <si>
    <t>Валеева А.А.</t>
  </si>
  <si>
    <t xml:space="preserve">Бледных Г.Н. </t>
  </si>
  <si>
    <t>Мутигуллина Лиана Андреевна</t>
  </si>
  <si>
    <t>К7-3</t>
  </si>
  <si>
    <t>К7-2</t>
  </si>
  <si>
    <t>К7-1</t>
  </si>
  <si>
    <t>победитель</t>
  </si>
  <si>
    <t>Ранжированный список участников школьного этапа всероссийской олимпиады школьников 
по ___ в 4 классах в 2025-2026 учебном году</t>
  </si>
  <si>
    <t>Ранжированный список участников школьного этапа всероссийской олимпиады школьников 
по_ в 5 классах в 2025-2026 учебном году</t>
  </si>
  <si>
    <t xml:space="preserve"> </t>
  </si>
  <si>
    <t>Ранжированный список участников школьного этапа всероссийской олимпиады школьников 
по ___ в 6 классах в 2025-2026 учебном году</t>
  </si>
  <si>
    <t>китайский язык</t>
  </si>
  <si>
    <t>Ранжированный список участников школьного этапа всероссийской олимпиады школьников 
по китайскому языку в 7 классах в 2025-2026 учебном году</t>
  </si>
  <si>
    <t>Ранжированный список участников школьного этапа всероссийской олимпиады школьников 
по ____ в 8 классах в 2025-2026 учебном году</t>
  </si>
  <si>
    <t>Ранжированный список участников школьного этапа всероссийской олимпиады школьников 
по ____ в 9 классах в 2025-2026 учебном году</t>
  </si>
  <si>
    <t>Ранжированный список участников школьного этапа всероссийской олимпиады школьников 
по китайскому языку в 10 классах в 2025-2026 учебном году</t>
  </si>
  <si>
    <t>КЯ10-1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</si>
</sst>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dd&quot;.&quot;mm&quot;.&quot;yyyy"/>
    <numFmt numFmtId="165" formatCode="[$-419]General"/>
    <numFmt numFmtId="166" formatCode="0.0%"/>
    <numFmt numFmtId="167" formatCode="0.0"/>
    <numFmt numFmtId="168" formatCode="[$-419]dd\.mm\.yyyy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14" fontId="5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14" fontId="5" fillId="0" borderId="3" xfId="0" applyNumberFormat="1" applyFont="1" applyFill="1" applyBorder="1" applyAlignment="1">
      <alignment vertical="center"/>
    </xf>
    <xf numFmtId="14" fontId="9" fillId="0" borderId="1" xfId="0" applyNumberFormat="1" applyFont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left" vertical="center"/>
    </xf>
    <xf numFmtId="14" fontId="5" fillId="0" borderId="4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168" fontId="5" fillId="0" borderId="4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9" fontId="5" fillId="0" borderId="4" xfId="2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4" fontId="5" fillId="0" borderId="4" xfId="0" applyNumberFormat="1" applyFont="1" applyBorder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/>
    <xf numFmtId="0" fontId="7" fillId="0" borderId="0" xfId="0" applyNumberFormat="1" applyFont="1" applyAlignment="1">
      <alignment vertical="top"/>
    </xf>
    <xf numFmtId="14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top"/>
    </xf>
    <xf numFmtId="0" fontId="12" fillId="0" borderId="0" xfId="0" applyFont="1" applyFill="1" applyBorder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top"/>
    </xf>
    <xf numFmtId="1" fontId="12" fillId="0" borderId="0" xfId="0" applyNumberFormat="1" applyFont="1" applyAlignment="1">
      <alignment horizontal="center" vertical="center"/>
    </xf>
    <xf numFmtId="9" fontId="11" fillId="0" borderId="0" xfId="2" applyFont="1" applyAlignment="1">
      <alignment horizontal="center" vertical="center"/>
    </xf>
    <xf numFmtId="14" fontId="12" fillId="0" borderId="0" xfId="0" applyNumberFormat="1" applyFont="1" applyFill="1" applyBorder="1" applyAlignment="1">
      <alignment horizontal="left" vertical="center"/>
    </xf>
    <xf numFmtId="167" fontId="12" fillId="0" borderId="0" xfId="0" applyNumberFormat="1" applyFont="1"/>
    <xf numFmtId="166" fontId="11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9" fontId="13" fillId="0" borderId="0" xfId="2" applyFont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1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14" fontId="12" fillId="0" borderId="1" xfId="0" applyNumberFormat="1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9" fontId="12" fillId="0" borderId="1" xfId="2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vertical="top"/>
    </xf>
    <xf numFmtId="164" fontId="12" fillId="0" borderId="1" xfId="0" applyNumberFormat="1" applyFont="1" applyFill="1" applyBorder="1" applyAlignment="1">
      <alignment vertical="center"/>
    </xf>
    <xf numFmtId="165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vertical="center"/>
    </xf>
    <xf numFmtId="0" fontId="12" fillId="0" borderId="0" xfId="0" applyFont="1" applyFill="1" applyBorder="1" applyAlignment="1">
      <alignment horizontal="right" vertical="top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0" fontId="11" fillId="0" borderId="0" xfId="0" applyFont="1" applyAlignment="1">
      <alignment horizontal="center"/>
    </xf>
    <xf numFmtId="0" fontId="11" fillId="0" borderId="2" xfId="0" applyFont="1" applyFill="1" applyBorder="1" applyAlignment="1">
      <alignment horizontal="right" vertical="top"/>
    </xf>
    <xf numFmtId="0" fontId="12" fillId="0" borderId="0" xfId="0" applyFont="1" applyAlignment="1">
      <alignment horizontal="center" vertical="center" wrapText="1"/>
    </xf>
    <xf numFmtId="0" fontId="6" fillId="0" borderId="5" xfId="0" applyNumberFormat="1" applyFont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5"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3"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F8" sqref="F8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v>4</v>
      </c>
    </row>
    <row r="5" spans="2:4" s="4" customFormat="1" ht="24" customHeight="1" x14ac:dyDescent="0.2">
      <c r="B5" s="3" t="s">
        <v>28</v>
      </c>
      <c r="C5" s="1">
        <f>SUM('4 класс:8 класс'!R4)</f>
        <v>1</v>
      </c>
    </row>
    <row r="6" spans="2:4" s="4" customFormat="1" ht="24" customHeight="1" x14ac:dyDescent="0.2">
      <c r="B6" s="3" t="s">
        <v>29</v>
      </c>
      <c r="C6" s="1">
        <v>1</v>
      </c>
    </row>
    <row r="7" spans="2:4" s="4" customFormat="1" ht="24" customHeight="1" x14ac:dyDescent="0.2">
      <c r="B7" s="3" t="s">
        <v>30</v>
      </c>
      <c r="C7" s="1">
        <v>2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0.5</v>
      </c>
    </row>
    <row r="10" spans="2:4" s="4" customFormat="1" ht="24" customHeight="1" x14ac:dyDescent="0.2">
      <c r="B10" s="3" t="s">
        <v>26</v>
      </c>
      <c r="C10" s="6">
        <f>IF((C4*D10)&gt;0,(C4*D10),0)</f>
        <v>0.19999999999999996</v>
      </c>
      <c r="D10" s="7">
        <f>C9-45%</f>
        <v>4.9999999999999989E-2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opLeftCell="A28" zoomScaleNormal="100" workbookViewId="0">
      <selection activeCell="H42" sqref="H42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21" ht="32.25" customHeight="1" x14ac:dyDescent="0.25">
      <c r="B2" s="11"/>
      <c r="C2" s="134" t="s">
        <v>78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2" t="s">
        <v>32</v>
      </c>
      <c r="R2" s="13">
        <f>COUNTA(M11:M38)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COUNTIF(P11:P38,"победитель")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9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COUNTIF(P11:P38,"участник")</f>
        <v>0</v>
      </c>
    </row>
    <row r="7" spans="1:21" x14ac:dyDescent="0.25">
      <c r="A7" s="49" t="s">
        <v>5</v>
      </c>
      <c r="B7" s="15"/>
      <c r="C7" s="49"/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135" t="s">
        <v>24</v>
      </c>
      <c r="D9" s="135"/>
      <c r="E9" s="14"/>
      <c r="G9" s="18" t="s">
        <v>43</v>
      </c>
      <c r="H9" s="56">
        <f>E9/2</f>
        <v>0</v>
      </c>
      <c r="J9" s="23" t="s">
        <v>13</v>
      </c>
      <c r="K9" s="24">
        <f>MAX(M11:M38)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8"/>
      <c r="J11" s="37"/>
      <c r="K11" s="38"/>
      <c r="L11" s="39"/>
      <c r="M11" s="40"/>
      <c r="N11" s="31"/>
      <c r="O11" s="31"/>
      <c r="P11" s="41"/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62"/>
      <c r="G12" s="36"/>
      <c r="H12" s="36"/>
      <c r="I12" s="36"/>
      <c r="J12" s="37"/>
      <c r="K12" s="38"/>
      <c r="L12" s="39"/>
      <c r="M12" s="40"/>
      <c r="N12" s="31"/>
      <c r="O12" s="31"/>
      <c r="P12" s="41"/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35"/>
      <c r="G13" s="36"/>
      <c r="H13" s="36"/>
      <c r="I13" s="36"/>
      <c r="J13" s="37"/>
      <c r="K13" s="38"/>
      <c r="L13" s="39"/>
      <c r="M13" s="40"/>
      <c r="N13" s="31"/>
      <c r="O13" s="31"/>
      <c r="P13" s="41"/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44"/>
      <c r="G14" s="36"/>
      <c r="H14" s="36"/>
      <c r="I14" s="36"/>
      <c r="J14" s="37"/>
      <c r="K14" s="46"/>
      <c r="L14" s="39"/>
      <c r="M14" s="40"/>
      <c r="N14" s="31"/>
      <c r="O14" s="31"/>
      <c r="P14" s="41"/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6"/>
      <c r="J15" s="37"/>
      <c r="K15" s="38"/>
      <c r="L15" s="39"/>
      <c r="M15" s="40"/>
      <c r="N15" s="31"/>
      <c r="O15" s="31"/>
      <c r="P15" s="41"/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8"/>
      <c r="J16" s="37"/>
      <c r="K16" s="38"/>
      <c r="L16" s="39"/>
      <c r="M16" s="40"/>
      <c r="N16" s="31"/>
      <c r="O16" s="31"/>
      <c r="P16" s="41"/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6"/>
      <c r="J17" s="37"/>
      <c r="K17" s="38"/>
      <c r="L17" s="39"/>
      <c r="M17" s="40"/>
      <c r="N17" s="31"/>
      <c r="O17" s="31"/>
      <c r="P17" s="41"/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60"/>
      <c r="G18" s="36"/>
      <c r="H18" s="36"/>
      <c r="I18" s="36"/>
      <c r="J18" s="37"/>
      <c r="K18" s="38"/>
      <c r="L18" s="39"/>
      <c r="M18" s="40"/>
      <c r="N18" s="31"/>
      <c r="O18" s="31"/>
      <c r="P18" s="41"/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62"/>
      <c r="G19" s="36"/>
      <c r="H19" s="36"/>
      <c r="I19" s="36"/>
      <c r="J19" s="37"/>
      <c r="K19" s="38"/>
      <c r="L19" s="39"/>
      <c r="M19" s="40"/>
      <c r="N19" s="31"/>
      <c r="O19" s="31"/>
      <c r="P19" s="41"/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8"/>
      <c r="J20" s="37"/>
      <c r="K20" s="38"/>
      <c r="L20" s="39"/>
      <c r="M20" s="40"/>
      <c r="N20" s="31"/>
      <c r="O20" s="31"/>
      <c r="P20" s="41"/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8"/>
      <c r="J21" s="37"/>
      <c r="K21" s="38"/>
      <c r="L21" s="39"/>
      <c r="M21" s="40"/>
      <c r="N21" s="31"/>
      <c r="O21" s="31"/>
      <c r="P21" s="41"/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62"/>
      <c r="G22" s="36"/>
      <c r="H22" s="36"/>
      <c r="I22" s="36"/>
      <c r="J22" s="37"/>
      <c r="K22" s="38"/>
      <c r="L22" s="39"/>
      <c r="M22" s="40"/>
      <c r="N22" s="31"/>
      <c r="O22" s="31"/>
      <c r="P22" s="41"/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6"/>
      <c r="J23" s="37"/>
      <c r="K23" s="38"/>
      <c r="L23" s="39"/>
      <c r="M23" s="40"/>
      <c r="N23" s="31"/>
      <c r="O23" s="31"/>
      <c r="P23" s="41"/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62"/>
      <c r="G24" s="36"/>
      <c r="H24" s="36"/>
      <c r="I24" s="36"/>
      <c r="J24" s="37"/>
      <c r="K24" s="38"/>
      <c r="L24" s="39"/>
      <c r="M24" s="40"/>
      <c r="N24" s="31"/>
      <c r="O24" s="31"/>
      <c r="P24" s="41"/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62"/>
      <c r="G25" s="36"/>
      <c r="H25" s="36"/>
      <c r="I25" s="36"/>
      <c r="J25" s="37"/>
      <c r="K25" s="38"/>
      <c r="L25" s="39"/>
      <c r="M25" s="40"/>
      <c r="N25" s="31"/>
      <c r="O25" s="31"/>
      <c r="P25" s="41"/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8"/>
      <c r="J26" s="37"/>
      <c r="K26" s="38"/>
      <c r="L26" s="39"/>
      <c r="M26" s="40"/>
      <c r="N26" s="31"/>
      <c r="O26" s="31"/>
      <c r="P26" s="41"/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8"/>
      <c r="J27" s="37"/>
      <c r="K27" s="38"/>
      <c r="L27" s="39"/>
      <c r="M27" s="40"/>
      <c r="N27" s="31"/>
      <c r="O27" s="31"/>
      <c r="P27" s="41"/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6"/>
      <c r="J28" s="37"/>
      <c r="K28" s="38"/>
      <c r="L28" s="39"/>
      <c r="M28" s="40"/>
      <c r="N28" s="31"/>
      <c r="O28" s="31"/>
      <c r="P28" s="41"/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8"/>
      <c r="J29" s="37"/>
      <c r="K29" s="38"/>
      <c r="L29" s="39"/>
      <c r="M29" s="40"/>
      <c r="N29" s="31"/>
      <c r="O29" s="31"/>
      <c r="P29" s="41"/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8"/>
      <c r="J30" s="37"/>
      <c r="K30" s="38"/>
      <c r="L30" s="39"/>
      <c r="M30" s="40"/>
      <c r="N30" s="31"/>
      <c r="O30" s="31"/>
      <c r="P30" s="41"/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8"/>
      <c r="J31" s="37"/>
      <c r="K31" s="38"/>
      <c r="L31" s="39"/>
      <c r="M31" s="40"/>
      <c r="N31" s="31"/>
      <c r="O31" s="31"/>
      <c r="P31" s="41"/>
      <c r="Q31" s="37"/>
      <c r="R31" s="43"/>
    </row>
    <row r="32" spans="1:18" ht="15.75" thickBot="1" x14ac:dyDescent="0.3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8"/>
      <c r="J32" s="37"/>
      <c r="K32" s="38"/>
      <c r="L32" s="39"/>
      <c r="M32" s="40"/>
      <c r="N32" s="31"/>
      <c r="O32" s="31"/>
      <c r="P32" s="41"/>
      <c r="Q32" s="37"/>
      <c r="R32" s="43"/>
    </row>
    <row r="33" spans="1:18" ht="15.75" thickBot="1" x14ac:dyDescent="0.3">
      <c r="A33" s="28">
        <v>23</v>
      </c>
      <c r="B33" s="51" t="s">
        <v>12</v>
      </c>
      <c r="C33" s="34"/>
      <c r="D33" s="34"/>
      <c r="E33" s="34"/>
      <c r="F33" s="61"/>
      <c r="G33" s="36"/>
      <c r="H33" s="36"/>
      <c r="I33" s="38"/>
      <c r="J33" s="37"/>
      <c r="K33" s="38"/>
      <c r="L33" s="39"/>
      <c r="M33" s="40"/>
      <c r="N33" s="31"/>
      <c r="O33" s="31"/>
      <c r="P33" s="41"/>
      <c r="Q33" s="37"/>
      <c r="R33" s="43"/>
    </row>
    <row r="34" spans="1:18" ht="15.75" thickBot="1" x14ac:dyDescent="0.3">
      <c r="A34" s="28">
        <v>24</v>
      </c>
      <c r="B34" s="51" t="s">
        <v>12</v>
      </c>
      <c r="C34" s="34"/>
      <c r="D34" s="34"/>
      <c r="E34" s="34"/>
      <c r="F34" s="61"/>
      <c r="G34" s="36"/>
      <c r="H34" s="36"/>
      <c r="I34" s="38"/>
      <c r="J34" s="37"/>
      <c r="K34" s="38"/>
      <c r="L34" s="39"/>
      <c r="M34" s="40"/>
      <c r="N34" s="31"/>
      <c r="O34" s="31"/>
      <c r="P34" s="41"/>
      <c r="Q34" s="37"/>
      <c r="R34" s="43"/>
    </row>
    <row r="35" spans="1:18" ht="15.75" thickBot="1" x14ac:dyDescent="0.3">
      <c r="A35" s="28">
        <v>25</v>
      </c>
      <c r="B35" s="51" t="s">
        <v>12</v>
      </c>
      <c r="C35" s="34"/>
      <c r="D35" s="34"/>
      <c r="E35" s="34"/>
      <c r="F35" s="61"/>
      <c r="G35" s="36"/>
      <c r="H35" s="36"/>
      <c r="I35" s="38"/>
      <c r="J35" s="37"/>
      <c r="K35" s="38"/>
      <c r="L35" s="39"/>
      <c r="M35" s="40"/>
      <c r="N35" s="31"/>
      <c r="O35" s="31"/>
      <c r="P35" s="41"/>
      <c r="Q35" s="37"/>
      <c r="R35" s="43"/>
    </row>
    <row r="36" spans="1:18" ht="15.75" thickBot="1" x14ac:dyDescent="0.3">
      <c r="A36" s="28">
        <v>26</v>
      </c>
      <c r="B36" s="51" t="s">
        <v>12</v>
      </c>
      <c r="C36" s="34"/>
      <c r="D36" s="34"/>
      <c r="E36" s="34"/>
      <c r="F36" s="63"/>
      <c r="G36" s="36"/>
      <c r="H36" s="36"/>
      <c r="I36" s="46"/>
      <c r="J36" s="45"/>
      <c r="K36" s="46"/>
      <c r="L36" s="39"/>
      <c r="M36" s="40"/>
      <c r="N36" s="31"/>
      <c r="O36" s="31"/>
      <c r="P36" s="41"/>
      <c r="Q36" s="37"/>
      <c r="R36" s="43"/>
    </row>
    <row r="37" spans="1:18" ht="15.75" thickBot="1" x14ac:dyDescent="0.3">
      <c r="A37" s="28">
        <v>27</v>
      </c>
      <c r="B37" s="51" t="s">
        <v>12</v>
      </c>
      <c r="C37" s="34"/>
      <c r="D37" s="34"/>
      <c r="E37" s="34"/>
      <c r="F37" s="61"/>
      <c r="G37" s="36"/>
      <c r="H37" s="36"/>
      <c r="I37" s="38"/>
      <c r="J37" s="37"/>
      <c r="K37" s="38"/>
      <c r="L37" s="39"/>
      <c r="M37" s="40"/>
      <c r="N37" s="31"/>
      <c r="O37" s="31"/>
      <c r="P37" s="41"/>
      <c r="Q37" s="37"/>
      <c r="R37" s="43"/>
    </row>
    <row r="38" spans="1:18" ht="15.75" thickBot="1" x14ac:dyDescent="0.3">
      <c r="A38" s="28">
        <v>28</v>
      </c>
      <c r="B38" s="51" t="s">
        <v>12</v>
      </c>
      <c r="C38" s="34"/>
      <c r="D38" s="34"/>
      <c r="E38" s="34"/>
      <c r="F38" s="61"/>
      <c r="G38" s="36"/>
      <c r="H38" s="36"/>
      <c r="I38" s="38"/>
      <c r="J38" s="37"/>
      <c r="K38" s="38"/>
      <c r="L38" s="39"/>
      <c r="M38" s="40"/>
      <c r="N38" s="31"/>
      <c r="O38" s="31"/>
      <c r="P38" s="41"/>
      <c r="Q38" s="37"/>
      <c r="R38" s="43"/>
    </row>
    <row r="40" spans="1:18" ht="15.75" x14ac:dyDescent="0.25">
      <c r="B40" s="33" t="s">
        <v>23</v>
      </c>
      <c r="C40" s="59"/>
    </row>
    <row r="41" spans="1:18" ht="15.75" x14ac:dyDescent="0.25">
      <c r="C41" s="59"/>
    </row>
  </sheetData>
  <protectedRanges>
    <protectedRange sqref="N11:N16" name="Диапазон1_3_1"/>
    <protectedRange sqref="O11:O16" name="Диапазон1_1_1_1"/>
    <protectedRange sqref="P11:P21" name="Диапазон1_2_1_1_1"/>
    <protectedRange sqref="N17:N38" name="Диапазон1_3_1_3"/>
    <protectedRange sqref="O17:O38" name="Диапазон1_1_1_1_3"/>
    <protectedRange sqref="P22:P38" name="Диапазон1_2_1_1_1_3"/>
  </protectedRanges>
  <autoFilter ref="A10:R10">
    <sortState ref="A11:R60">
      <sortCondition descending="1" ref="M10"/>
    </sortState>
  </autoFilter>
  <mergeCells count="3">
    <mergeCell ref="A1:R1"/>
    <mergeCell ref="C2:P2"/>
    <mergeCell ref="C9:D9"/>
  </mergeCells>
  <conditionalFormatting sqref="C4:C5">
    <cfRule type="expression" dxfId="24" priority="3" stopIfTrue="1">
      <formula>ISBLANK(C4)</formula>
    </cfRule>
  </conditionalFormatting>
  <conditionalFormatting sqref="C8">
    <cfRule type="expression" dxfId="23" priority="2" stopIfTrue="1">
      <formula>ISBLANK(C8)</formula>
    </cfRule>
  </conditionalFormatting>
  <conditionalFormatting sqref="E9">
    <cfRule type="expression" dxfId="22" priority="1" stopIfTrue="1">
      <formula>ISBLANK(E9)</formula>
    </cfRule>
  </conditionalFormatting>
  <dataValidations count="1">
    <dataValidation allowBlank="1" showInputMessage="1" showErrorMessage="1" sqref="C4:C8 A4:A8 E9 F4:F8 E6:E7 C11:F11 B10:F10 C17:F17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opLeftCell="F35" zoomScale="77" zoomScaleNormal="77" workbookViewId="0">
      <selection activeCell="R48" sqref="R48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s="88" customFormat="1" ht="18.75" x14ac:dyDescent="0.3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2" spans="1:21" s="88" customFormat="1" ht="32.25" customHeight="1" x14ac:dyDescent="0.3">
      <c r="B2" s="89"/>
      <c r="C2" s="138" t="s">
        <v>79</v>
      </c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90" t="s">
        <v>32</v>
      </c>
      <c r="R2" s="91">
        <v>34</v>
      </c>
    </row>
    <row r="3" spans="1:21" s="88" customFormat="1" ht="18.75" x14ac:dyDescent="0.3">
      <c r="B3" s="89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0"/>
      <c r="R3" s="91"/>
    </row>
    <row r="4" spans="1:21" s="88" customFormat="1" ht="18.75" x14ac:dyDescent="0.3">
      <c r="A4" s="93" t="s">
        <v>0</v>
      </c>
      <c r="B4" s="94"/>
      <c r="C4" s="93" t="s">
        <v>80</v>
      </c>
      <c r="E4" s="95" t="s">
        <v>21</v>
      </c>
      <c r="F4" s="96"/>
      <c r="Q4" s="97" t="s">
        <v>33</v>
      </c>
      <c r="R4" s="98">
        <f>COUNTIF(P11:P43,"победитель")</f>
        <v>0</v>
      </c>
    </row>
    <row r="5" spans="1:21" s="88" customFormat="1" ht="18.75" x14ac:dyDescent="0.3">
      <c r="A5" s="93" t="s">
        <v>37</v>
      </c>
      <c r="B5" s="94"/>
      <c r="C5" s="93" t="s">
        <v>12</v>
      </c>
      <c r="E5" s="95" t="s">
        <v>22</v>
      </c>
      <c r="F5" s="96"/>
      <c r="Q5" s="97" t="s">
        <v>34</v>
      </c>
      <c r="R5" s="91">
        <f>COUNTIF(P11:P43,"призер")</f>
        <v>0</v>
      </c>
    </row>
    <row r="6" spans="1:21" s="88" customFormat="1" ht="18.75" x14ac:dyDescent="0.3">
      <c r="A6" s="93" t="s">
        <v>1</v>
      </c>
      <c r="B6" s="94"/>
      <c r="C6" s="93" t="s">
        <v>41</v>
      </c>
      <c r="E6" s="96"/>
      <c r="F6" s="96"/>
      <c r="Q6" s="97" t="s">
        <v>35</v>
      </c>
      <c r="R6" s="91">
        <f>COUNTIF(P11:P43,"участник")</f>
        <v>0</v>
      </c>
    </row>
    <row r="7" spans="1:21" s="88" customFormat="1" ht="18.75" x14ac:dyDescent="0.3">
      <c r="A7" s="93" t="s">
        <v>5</v>
      </c>
      <c r="B7" s="94"/>
      <c r="C7" s="93">
        <v>5</v>
      </c>
      <c r="E7" s="96"/>
      <c r="F7" s="96"/>
      <c r="P7" s="99"/>
      <c r="Q7" s="97" t="s">
        <v>25</v>
      </c>
      <c r="R7" s="100">
        <v>0.45</v>
      </c>
    </row>
    <row r="8" spans="1:21" s="88" customFormat="1" ht="18.75" x14ac:dyDescent="0.3">
      <c r="A8" s="93" t="s">
        <v>7</v>
      </c>
      <c r="B8" s="94"/>
      <c r="C8" s="101" t="s">
        <v>80</v>
      </c>
      <c r="F8" s="96"/>
      <c r="M8" s="102"/>
      <c r="Q8" s="103" t="s">
        <v>31</v>
      </c>
      <c r="R8" s="100">
        <f>(R4+R5)/R2</f>
        <v>0</v>
      </c>
    </row>
    <row r="9" spans="1:21" s="88" customFormat="1" ht="18.75" x14ac:dyDescent="0.3">
      <c r="C9" s="137" t="s">
        <v>24</v>
      </c>
      <c r="D9" s="137"/>
      <c r="E9" s="104" t="s">
        <v>80</v>
      </c>
      <c r="G9" s="97" t="s">
        <v>43</v>
      </c>
      <c r="H9" s="105" t="s">
        <v>80</v>
      </c>
      <c r="J9" s="106" t="s">
        <v>13</v>
      </c>
      <c r="K9" s="107" t="s">
        <v>80</v>
      </c>
      <c r="L9" s="108" t="e">
        <f>IF(K9*100/E9&gt;=50,"победитель","участник")</f>
        <v>#VALUE!</v>
      </c>
      <c r="M9" s="102"/>
      <c r="P9" s="109">
        <f>R8-45%</f>
        <v>-0.45</v>
      </c>
      <c r="Q9" s="97" t="s">
        <v>26</v>
      </c>
      <c r="R9" s="110">
        <f>IF((R2*P9)&gt;0,(R2*P9),0)</f>
        <v>0</v>
      </c>
    </row>
    <row r="10" spans="1:21" s="88" customFormat="1" ht="168.75" x14ac:dyDescent="0.3">
      <c r="A10" s="111" t="s">
        <v>6</v>
      </c>
      <c r="B10" s="112" t="s">
        <v>8</v>
      </c>
      <c r="C10" s="112" t="s">
        <v>2</v>
      </c>
      <c r="D10" s="112" t="s">
        <v>3</v>
      </c>
      <c r="E10" s="112" t="s">
        <v>4</v>
      </c>
      <c r="F10" s="112" t="s">
        <v>9</v>
      </c>
      <c r="G10" s="112" t="s">
        <v>18</v>
      </c>
      <c r="H10" s="112" t="s">
        <v>40</v>
      </c>
      <c r="I10" s="112" t="s">
        <v>39</v>
      </c>
      <c r="J10" s="112" t="s">
        <v>10</v>
      </c>
      <c r="K10" s="112" t="s">
        <v>19</v>
      </c>
      <c r="L10" s="113" t="s">
        <v>16</v>
      </c>
      <c r="M10" s="112" t="s">
        <v>20</v>
      </c>
      <c r="N10" s="112" t="s">
        <v>14</v>
      </c>
      <c r="O10" s="112" t="s">
        <v>15</v>
      </c>
      <c r="P10" s="112" t="s">
        <v>17</v>
      </c>
      <c r="Q10" s="112" t="s">
        <v>11</v>
      </c>
      <c r="R10" s="112" t="s">
        <v>38</v>
      </c>
      <c r="S10" s="114"/>
      <c r="T10" s="114"/>
      <c r="U10" s="114"/>
    </row>
    <row r="11" spans="1:21" s="126" customFormat="1" ht="12.95" customHeight="1" x14ac:dyDescent="0.2">
      <c r="A11" s="111">
        <v>1</v>
      </c>
      <c r="B11" s="115" t="s">
        <v>12</v>
      </c>
      <c r="C11" s="116"/>
      <c r="D11" s="116"/>
      <c r="E11" s="116"/>
      <c r="F11" s="117"/>
      <c r="G11" s="118"/>
      <c r="H11" s="118"/>
      <c r="I11" s="119"/>
      <c r="J11" s="119"/>
      <c r="K11" s="120"/>
      <c r="L11" s="121"/>
      <c r="M11" s="122"/>
      <c r="N11" s="123"/>
      <c r="O11" s="123"/>
      <c r="P11" s="124"/>
      <c r="Q11" s="119"/>
      <c r="R11" s="125"/>
    </row>
    <row r="12" spans="1:21" s="126" customFormat="1" ht="12.95" customHeight="1" x14ac:dyDescent="0.2">
      <c r="A12" s="111">
        <v>2</v>
      </c>
      <c r="B12" s="115" t="s">
        <v>12</v>
      </c>
      <c r="C12" s="116"/>
      <c r="D12" s="116"/>
      <c r="E12" s="116"/>
      <c r="F12" s="127"/>
      <c r="G12" s="118"/>
      <c r="H12" s="118"/>
      <c r="I12" s="119"/>
      <c r="J12" s="119"/>
      <c r="K12" s="128"/>
      <c r="L12" s="121"/>
      <c r="M12" s="122"/>
      <c r="N12" s="123"/>
      <c r="O12" s="123"/>
      <c r="P12" s="124"/>
      <c r="Q12" s="119"/>
      <c r="R12" s="125"/>
    </row>
    <row r="13" spans="1:21" s="88" customFormat="1" ht="18.75" x14ac:dyDescent="0.3">
      <c r="A13" s="111">
        <v>3</v>
      </c>
      <c r="B13" s="115" t="s">
        <v>12</v>
      </c>
      <c r="C13" s="116"/>
      <c r="D13" s="116"/>
      <c r="E13" s="116"/>
      <c r="F13" s="117"/>
      <c r="G13" s="118"/>
      <c r="H13" s="118"/>
      <c r="I13" s="119"/>
      <c r="J13" s="119"/>
      <c r="K13" s="120"/>
      <c r="L13" s="121"/>
      <c r="M13" s="122"/>
      <c r="N13" s="123"/>
      <c r="O13" s="123"/>
      <c r="P13" s="124"/>
      <c r="Q13" s="119"/>
      <c r="R13" s="125"/>
    </row>
    <row r="14" spans="1:21" s="88" customFormat="1" ht="18.75" x14ac:dyDescent="0.3">
      <c r="A14" s="111">
        <v>4</v>
      </c>
      <c r="B14" s="115" t="s">
        <v>12</v>
      </c>
      <c r="C14" s="116"/>
      <c r="D14" s="116"/>
      <c r="E14" s="116"/>
      <c r="F14" s="117"/>
      <c r="G14" s="118"/>
      <c r="H14" s="118"/>
      <c r="I14" s="119"/>
      <c r="J14" s="119"/>
      <c r="K14" s="120"/>
      <c r="L14" s="121"/>
      <c r="M14" s="122"/>
      <c r="N14" s="123"/>
      <c r="O14" s="123"/>
      <c r="P14" s="124"/>
      <c r="Q14" s="119"/>
      <c r="R14" s="125"/>
    </row>
    <row r="15" spans="1:21" s="88" customFormat="1" ht="18.75" x14ac:dyDescent="0.3">
      <c r="A15" s="111">
        <v>5</v>
      </c>
      <c r="B15" s="115" t="s">
        <v>12</v>
      </c>
      <c r="C15" s="116"/>
      <c r="D15" s="116"/>
      <c r="E15" s="116"/>
      <c r="F15" s="117"/>
      <c r="G15" s="118"/>
      <c r="H15" s="118"/>
      <c r="I15" s="119"/>
      <c r="J15" s="119"/>
      <c r="K15" s="120"/>
      <c r="L15" s="121"/>
      <c r="M15" s="122"/>
      <c r="N15" s="123"/>
      <c r="O15" s="123"/>
      <c r="P15" s="124"/>
      <c r="Q15" s="119"/>
      <c r="R15" s="125"/>
    </row>
    <row r="16" spans="1:21" s="88" customFormat="1" ht="18.75" x14ac:dyDescent="0.3">
      <c r="A16" s="111">
        <v>6</v>
      </c>
      <c r="B16" s="115" t="s">
        <v>12</v>
      </c>
      <c r="C16" s="116"/>
      <c r="D16" s="116"/>
      <c r="E16" s="116"/>
      <c r="F16" s="117"/>
      <c r="G16" s="118"/>
      <c r="H16" s="118"/>
      <c r="I16" s="119"/>
      <c r="J16" s="119"/>
      <c r="K16" s="120"/>
      <c r="L16" s="121"/>
      <c r="M16" s="122"/>
      <c r="N16" s="123"/>
      <c r="O16" s="123"/>
      <c r="P16" s="124"/>
      <c r="Q16" s="119"/>
      <c r="R16" s="125"/>
    </row>
    <row r="17" spans="1:18" s="88" customFormat="1" ht="18.75" x14ac:dyDescent="0.3">
      <c r="A17" s="111">
        <v>7</v>
      </c>
      <c r="B17" s="115" t="s">
        <v>12</v>
      </c>
      <c r="C17" s="116"/>
      <c r="D17" s="116"/>
      <c r="E17" s="116"/>
      <c r="F17" s="117"/>
      <c r="G17" s="118"/>
      <c r="H17" s="118"/>
      <c r="I17" s="119"/>
      <c r="J17" s="119"/>
      <c r="K17" s="120"/>
      <c r="L17" s="121"/>
      <c r="M17" s="122"/>
      <c r="N17" s="123"/>
      <c r="O17" s="123"/>
      <c r="P17" s="124"/>
      <c r="Q17" s="119"/>
      <c r="R17" s="125"/>
    </row>
    <row r="18" spans="1:18" s="88" customFormat="1" ht="18.75" x14ac:dyDescent="0.3">
      <c r="A18" s="111">
        <v>8</v>
      </c>
      <c r="B18" s="115" t="s">
        <v>12</v>
      </c>
      <c r="C18" s="116"/>
      <c r="D18" s="116"/>
      <c r="E18" s="116"/>
      <c r="F18" s="117"/>
      <c r="G18" s="118"/>
      <c r="H18" s="118"/>
      <c r="I18" s="119"/>
      <c r="J18" s="119"/>
      <c r="K18" s="120"/>
      <c r="L18" s="121"/>
      <c r="M18" s="122"/>
      <c r="N18" s="123"/>
      <c r="O18" s="123"/>
      <c r="P18" s="124"/>
      <c r="Q18" s="119"/>
      <c r="R18" s="125"/>
    </row>
    <row r="19" spans="1:18" s="88" customFormat="1" ht="18.75" x14ac:dyDescent="0.3">
      <c r="A19" s="111">
        <v>9</v>
      </c>
      <c r="B19" s="115" t="s">
        <v>12</v>
      </c>
      <c r="C19" s="116"/>
      <c r="D19" s="116"/>
      <c r="E19" s="116"/>
      <c r="F19" s="117"/>
      <c r="G19" s="118"/>
      <c r="H19" s="118"/>
      <c r="I19" s="119"/>
      <c r="J19" s="119"/>
      <c r="K19" s="120"/>
      <c r="L19" s="121"/>
      <c r="M19" s="122"/>
      <c r="N19" s="123"/>
      <c r="O19" s="123"/>
      <c r="P19" s="124"/>
      <c r="Q19" s="119"/>
      <c r="R19" s="125"/>
    </row>
    <row r="20" spans="1:18" s="88" customFormat="1" ht="18.75" x14ac:dyDescent="0.3">
      <c r="A20" s="111">
        <v>10</v>
      </c>
      <c r="B20" s="115" t="s">
        <v>12</v>
      </c>
      <c r="C20" s="116"/>
      <c r="D20" s="116"/>
      <c r="E20" s="116"/>
      <c r="F20" s="117"/>
      <c r="G20" s="118"/>
      <c r="H20" s="118"/>
      <c r="I20" s="119"/>
      <c r="J20" s="119"/>
      <c r="K20" s="120"/>
      <c r="L20" s="121"/>
      <c r="M20" s="122"/>
      <c r="N20" s="123"/>
      <c r="O20" s="123"/>
      <c r="P20" s="124"/>
      <c r="Q20" s="119"/>
      <c r="R20" s="125"/>
    </row>
    <row r="21" spans="1:18" s="88" customFormat="1" ht="18.75" x14ac:dyDescent="0.3">
      <c r="A21" s="111">
        <v>11</v>
      </c>
      <c r="B21" s="115" t="s">
        <v>12</v>
      </c>
      <c r="C21" s="116"/>
      <c r="D21" s="116"/>
      <c r="E21" s="116"/>
      <c r="F21" s="117"/>
      <c r="G21" s="118"/>
      <c r="H21" s="118"/>
      <c r="I21" s="119"/>
      <c r="J21" s="119"/>
      <c r="K21" s="120"/>
      <c r="L21" s="121"/>
      <c r="M21" s="122"/>
      <c r="N21" s="123"/>
      <c r="O21" s="123"/>
      <c r="P21" s="124"/>
      <c r="Q21" s="119"/>
      <c r="R21" s="125"/>
    </row>
    <row r="22" spans="1:18" s="88" customFormat="1" ht="18.75" x14ac:dyDescent="0.3">
      <c r="A22" s="111">
        <v>12</v>
      </c>
      <c r="B22" s="115" t="s">
        <v>12</v>
      </c>
      <c r="C22" s="116"/>
      <c r="D22" s="116"/>
      <c r="E22" s="116"/>
      <c r="F22" s="117"/>
      <c r="G22" s="118"/>
      <c r="H22" s="118"/>
      <c r="I22" s="119"/>
      <c r="J22" s="119"/>
      <c r="K22" s="120"/>
      <c r="L22" s="121"/>
      <c r="M22" s="122"/>
      <c r="N22" s="123"/>
      <c r="O22" s="123"/>
      <c r="P22" s="124"/>
      <c r="Q22" s="119"/>
      <c r="R22" s="125"/>
    </row>
    <row r="23" spans="1:18" s="88" customFormat="1" ht="18.75" x14ac:dyDescent="0.3">
      <c r="A23" s="111">
        <v>13</v>
      </c>
      <c r="B23" s="115" t="s">
        <v>12</v>
      </c>
      <c r="C23" s="116"/>
      <c r="D23" s="116"/>
      <c r="E23" s="116"/>
      <c r="F23" s="117"/>
      <c r="G23" s="118"/>
      <c r="H23" s="118"/>
      <c r="I23" s="119"/>
      <c r="J23" s="119"/>
      <c r="K23" s="120"/>
      <c r="L23" s="121"/>
      <c r="M23" s="122"/>
      <c r="N23" s="123"/>
      <c r="O23" s="123"/>
      <c r="P23" s="124"/>
      <c r="Q23" s="119"/>
      <c r="R23" s="125"/>
    </row>
    <row r="24" spans="1:18" s="88" customFormat="1" ht="18.75" x14ac:dyDescent="0.3">
      <c r="A24" s="111">
        <v>14</v>
      </c>
      <c r="B24" s="115" t="s">
        <v>12</v>
      </c>
      <c r="C24" s="116"/>
      <c r="D24" s="116"/>
      <c r="E24" s="116"/>
      <c r="F24" s="117"/>
      <c r="G24" s="118"/>
      <c r="H24" s="118"/>
      <c r="I24" s="119"/>
      <c r="J24" s="119"/>
      <c r="K24" s="120"/>
      <c r="L24" s="121"/>
      <c r="M24" s="122"/>
      <c r="N24" s="123"/>
      <c r="O24" s="123"/>
      <c r="P24" s="124"/>
      <c r="Q24" s="119"/>
      <c r="R24" s="125"/>
    </row>
    <row r="25" spans="1:18" s="88" customFormat="1" ht="18.75" x14ac:dyDescent="0.3">
      <c r="A25" s="111">
        <v>15</v>
      </c>
      <c r="B25" s="115" t="s">
        <v>12</v>
      </c>
      <c r="C25" s="116"/>
      <c r="D25" s="116"/>
      <c r="E25" s="116"/>
      <c r="F25" s="117"/>
      <c r="G25" s="118"/>
      <c r="H25" s="118"/>
      <c r="I25" s="119"/>
      <c r="J25" s="119"/>
      <c r="K25" s="120"/>
      <c r="L25" s="121"/>
      <c r="M25" s="122"/>
      <c r="N25" s="123"/>
      <c r="O25" s="123"/>
      <c r="P25" s="124"/>
      <c r="Q25" s="119"/>
      <c r="R25" s="125"/>
    </row>
    <row r="26" spans="1:18" s="88" customFormat="1" ht="18.75" x14ac:dyDescent="0.3">
      <c r="A26" s="111">
        <v>16</v>
      </c>
      <c r="B26" s="115" t="s">
        <v>12</v>
      </c>
      <c r="C26" s="116"/>
      <c r="D26" s="116"/>
      <c r="E26" s="116"/>
      <c r="F26" s="117"/>
      <c r="G26" s="118"/>
      <c r="H26" s="118"/>
      <c r="I26" s="119"/>
      <c r="J26" s="119"/>
      <c r="K26" s="120"/>
      <c r="L26" s="121"/>
      <c r="M26" s="122"/>
      <c r="N26" s="123"/>
      <c r="O26" s="123"/>
      <c r="P26" s="124"/>
      <c r="Q26" s="119"/>
      <c r="R26" s="125"/>
    </row>
    <row r="27" spans="1:18" s="88" customFormat="1" ht="18.75" x14ac:dyDescent="0.3">
      <c r="A27" s="111">
        <v>18</v>
      </c>
      <c r="B27" s="115" t="s">
        <v>12</v>
      </c>
      <c r="C27" s="116"/>
      <c r="D27" s="116"/>
      <c r="E27" s="116"/>
      <c r="F27" s="117"/>
      <c r="G27" s="118"/>
      <c r="H27" s="118"/>
      <c r="I27" s="119"/>
      <c r="J27" s="119"/>
      <c r="K27" s="120"/>
      <c r="L27" s="121"/>
      <c r="M27" s="122"/>
      <c r="N27" s="123"/>
      <c r="O27" s="123"/>
      <c r="P27" s="124"/>
      <c r="Q27" s="119"/>
      <c r="R27" s="125"/>
    </row>
    <row r="28" spans="1:18" s="88" customFormat="1" ht="18.75" x14ac:dyDescent="0.3">
      <c r="A28" s="111">
        <v>19</v>
      </c>
      <c r="B28" s="115" t="s">
        <v>12</v>
      </c>
      <c r="C28" s="116"/>
      <c r="D28" s="116"/>
      <c r="E28" s="116"/>
      <c r="F28" s="117"/>
      <c r="G28" s="118"/>
      <c r="H28" s="118"/>
      <c r="I28" s="119"/>
      <c r="J28" s="119"/>
      <c r="K28" s="120"/>
      <c r="L28" s="121"/>
      <c r="M28" s="122"/>
      <c r="N28" s="123"/>
      <c r="O28" s="123"/>
      <c r="P28" s="124"/>
      <c r="Q28" s="119"/>
      <c r="R28" s="125"/>
    </row>
    <row r="29" spans="1:18" s="88" customFormat="1" ht="18.75" x14ac:dyDescent="0.3">
      <c r="A29" s="111">
        <v>20</v>
      </c>
      <c r="B29" s="115" t="s">
        <v>12</v>
      </c>
      <c r="C29" s="116"/>
      <c r="D29" s="116"/>
      <c r="E29" s="116"/>
      <c r="F29" s="117"/>
      <c r="G29" s="118"/>
      <c r="H29" s="118"/>
      <c r="I29" s="119"/>
      <c r="J29" s="119"/>
      <c r="K29" s="120"/>
      <c r="L29" s="121"/>
      <c r="M29" s="122"/>
      <c r="N29" s="123"/>
      <c r="O29" s="123"/>
      <c r="P29" s="124"/>
      <c r="Q29" s="119"/>
      <c r="R29" s="125"/>
    </row>
    <row r="30" spans="1:18" s="88" customFormat="1" ht="18.75" x14ac:dyDescent="0.3">
      <c r="A30" s="111">
        <v>21</v>
      </c>
      <c r="B30" s="115" t="s">
        <v>12</v>
      </c>
      <c r="C30" s="116"/>
      <c r="D30" s="116"/>
      <c r="E30" s="116"/>
      <c r="F30" s="117"/>
      <c r="G30" s="118"/>
      <c r="H30" s="118"/>
      <c r="I30" s="119"/>
      <c r="J30" s="119"/>
      <c r="K30" s="120"/>
      <c r="L30" s="121"/>
      <c r="M30" s="122"/>
      <c r="N30" s="123"/>
      <c r="O30" s="123"/>
      <c r="P30" s="124"/>
      <c r="Q30" s="119"/>
      <c r="R30" s="125"/>
    </row>
    <row r="31" spans="1:18" s="88" customFormat="1" ht="18.75" x14ac:dyDescent="0.3">
      <c r="A31" s="111">
        <v>22</v>
      </c>
      <c r="B31" s="115" t="s">
        <v>12</v>
      </c>
      <c r="C31" s="116"/>
      <c r="D31" s="116"/>
      <c r="E31" s="116"/>
      <c r="F31" s="117"/>
      <c r="G31" s="118"/>
      <c r="H31" s="118"/>
      <c r="I31" s="119"/>
      <c r="J31" s="119"/>
      <c r="K31" s="120"/>
      <c r="L31" s="121"/>
      <c r="M31" s="122"/>
      <c r="N31" s="123"/>
      <c r="O31" s="123"/>
      <c r="P31" s="124"/>
      <c r="Q31" s="119"/>
      <c r="R31" s="125"/>
    </row>
    <row r="32" spans="1:18" s="88" customFormat="1" ht="18.75" x14ac:dyDescent="0.3">
      <c r="A32" s="111">
        <v>23</v>
      </c>
      <c r="B32" s="115" t="s">
        <v>12</v>
      </c>
      <c r="C32" s="116"/>
      <c r="D32" s="116"/>
      <c r="E32" s="116"/>
      <c r="F32" s="117"/>
      <c r="G32" s="118"/>
      <c r="H32" s="118"/>
      <c r="I32" s="119"/>
      <c r="J32" s="119"/>
      <c r="K32" s="120"/>
      <c r="L32" s="121"/>
      <c r="M32" s="122"/>
      <c r="N32" s="123"/>
      <c r="O32" s="123"/>
      <c r="P32" s="124"/>
      <c r="Q32" s="119"/>
      <c r="R32" s="125"/>
    </row>
    <row r="33" spans="1:18" s="88" customFormat="1" ht="18.75" x14ac:dyDescent="0.3">
      <c r="A33" s="111">
        <v>24</v>
      </c>
      <c r="B33" s="115" t="s">
        <v>12</v>
      </c>
      <c r="C33" s="116"/>
      <c r="D33" s="116"/>
      <c r="E33" s="116"/>
      <c r="F33" s="117"/>
      <c r="G33" s="118"/>
      <c r="H33" s="118"/>
      <c r="I33" s="119"/>
      <c r="J33" s="119"/>
      <c r="K33" s="120"/>
      <c r="L33" s="121"/>
      <c r="M33" s="122"/>
      <c r="N33" s="123"/>
      <c r="O33" s="123"/>
      <c r="P33" s="124"/>
      <c r="Q33" s="119"/>
      <c r="R33" s="125"/>
    </row>
    <row r="34" spans="1:18" s="88" customFormat="1" ht="18.75" x14ac:dyDescent="0.3">
      <c r="A34" s="111">
        <v>25</v>
      </c>
      <c r="B34" s="115" t="s">
        <v>12</v>
      </c>
      <c r="C34" s="116"/>
      <c r="D34" s="116"/>
      <c r="E34" s="116"/>
      <c r="F34" s="117"/>
      <c r="G34" s="118"/>
      <c r="H34" s="118"/>
      <c r="I34" s="119"/>
      <c r="J34" s="119"/>
      <c r="K34" s="120"/>
      <c r="L34" s="121"/>
      <c r="M34" s="122"/>
      <c r="N34" s="123"/>
      <c r="O34" s="123"/>
      <c r="P34" s="124"/>
      <c r="Q34" s="119"/>
      <c r="R34" s="125"/>
    </row>
    <row r="35" spans="1:18" s="88" customFormat="1" ht="18.75" x14ac:dyDescent="0.3">
      <c r="A35" s="111">
        <v>26</v>
      </c>
      <c r="B35" s="115" t="s">
        <v>12</v>
      </c>
      <c r="C35" s="116"/>
      <c r="D35" s="116"/>
      <c r="E35" s="116"/>
      <c r="F35" s="117"/>
      <c r="G35" s="118"/>
      <c r="H35" s="118"/>
      <c r="I35" s="119"/>
      <c r="J35" s="119"/>
      <c r="K35" s="120"/>
      <c r="L35" s="121"/>
      <c r="M35" s="122"/>
      <c r="N35" s="123"/>
      <c r="O35" s="123"/>
      <c r="P35" s="124"/>
      <c r="Q35" s="119"/>
      <c r="R35" s="125"/>
    </row>
    <row r="36" spans="1:18" s="88" customFormat="1" ht="18.75" x14ac:dyDescent="0.3">
      <c r="A36" s="111">
        <v>27</v>
      </c>
      <c r="B36" s="115" t="s">
        <v>12</v>
      </c>
      <c r="C36" s="129"/>
      <c r="D36" s="129"/>
      <c r="E36" s="129"/>
      <c r="F36" s="130"/>
      <c r="G36" s="118"/>
      <c r="H36" s="118"/>
      <c r="I36" s="119"/>
      <c r="J36" s="119"/>
      <c r="K36" s="120"/>
      <c r="L36" s="121"/>
      <c r="M36" s="122"/>
      <c r="N36" s="123"/>
      <c r="O36" s="123"/>
      <c r="P36" s="124"/>
      <c r="Q36" s="119"/>
      <c r="R36" s="125"/>
    </row>
    <row r="37" spans="1:18" s="88" customFormat="1" ht="18.75" x14ac:dyDescent="0.3">
      <c r="A37" s="111">
        <v>28</v>
      </c>
      <c r="B37" s="115" t="s">
        <v>12</v>
      </c>
      <c r="C37" s="116"/>
      <c r="D37" s="116"/>
      <c r="E37" s="116"/>
      <c r="F37" s="117"/>
      <c r="G37" s="118"/>
      <c r="H37" s="118"/>
      <c r="I37" s="119"/>
      <c r="J37" s="119"/>
      <c r="K37" s="120"/>
      <c r="L37" s="121"/>
      <c r="M37" s="122"/>
      <c r="N37" s="123"/>
      <c r="O37" s="123"/>
      <c r="P37" s="124"/>
      <c r="Q37" s="119"/>
      <c r="R37" s="125"/>
    </row>
    <row r="38" spans="1:18" s="88" customFormat="1" ht="18.75" x14ac:dyDescent="0.3">
      <c r="A38" s="111">
        <v>29</v>
      </c>
      <c r="B38" s="115" t="s">
        <v>12</v>
      </c>
      <c r="C38" s="116"/>
      <c r="D38" s="116"/>
      <c r="E38" s="116"/>
      <c r="F38" s="117"/>
      <c r="G38" s="118"/>
      <c r="H38" s="118"/>
      <c r="I38" s="119"/>
      <c r="J38" s="119"/>
      <c r="K38" s="120"/>
      <c r="L38" s="121"/>
      <c r="M38" s="122"/>
      <c r="N38" s="123"/>
      <c r="O38" s="123"/>
      <c r="P38" s="124"/>
      <c r="Q38" s="119"/>
      <c r="R38" s="125"/>
    </row>
    <row r="39" spans="1:18" s="88" customFormat="1" ht="18.75" x14ac:dyDescent="0.3">
      <c r="A39" s="111">
        <v>30</v>
      </c>
      <c r="B39" s="115" t="s">
        <v>12</v>
      </c>
      <c r="C39" s="116"/>
      <c r="D39" s="116"/>
      <c r="E39" s="116"/>
      <c r="F39" s="117"/>
      <c r="G39" s="118"/>
      <c r="H39" s="118"/>
      <c r="I39" s="119"/>
      <c r="J39" s="119"/>
      <c r="K39" s="120"/>
      <c r="L39" s="121"/>
      <c r="M39" s="122"/>
      <c r="N39" s="123"/>
      <c r="O39" s="123"/>
      <c r="P39" s="124"/>
      <c r="Q39" s="119"/>
      <c r="R39" s="125"/>
    </row>
    <row r="40" spans="1:18" s="88" customFormat="1" ht="18.75" x14ac:dyDescent="0.3">
      <c r="A40" s="111">
        <v>31</v>
      </c>
      <c r="B40" s="115" t="s">
        <v>12</v>
      </c>
      <c r="C40" s="116"/>
      <c r="D40" s="116"/>
      <c r="E40" s="116"/>
      <c r="F40" s="117"/>
      <c r="G40" s="118"/>
      <c r="H40" s="118"/>
      <c r="I40" s="119"/>
      <c r="J40" s="119"/>
      <c r="K40" s="120"/>
      <c r="L40" s="121"/>
      <c r="M40" s="122"/>
      <c r="N40" s="123"/>
      <c r="O40" s="123"/>
      <c r="P40" s="124"/>
      <c r="Q40" s="119"/>
      <c r="R40" s="125"/>
    </row>
    <row r="41" spans="1:18" s="88" customFormat="1" ht="18.75" x14ac:dyDescent="0.3">
      <c r="A41" s="111">
        <v>32</v>
      </c>
      <c r="B41" s="115" t="s">
        <v>12</v>
      </c>
      <c r="C41" s="116"/>
      <c r="D41" s="116"/>
      <c r="E41" s="116"/>
      <c r="F41" s="117"/>
      <c r="G41" s="118"/>
      <c r="H41" s="118"/>
      <c r="I41" s="119"/>
      <c r="J41" s="119"/>
      <c r="K41" s="120"/>
      <c r="L41" s="121"/>
      <c r="M41" s="122"/>
      <c r="N41" s="123"/>
      <c r="O41" s="123"/>
      <c r="P41" s="124"/>
      <c r="Q41" s="119"/>
      <c r="R41" s="125"/>
    </row>
    <row r="42" spans="1:18" s="88" customFormat="1" ht="18.75" x14ac:dyDescent="0.3">
      <c r="A42" s="111">
        <v>33</v>
      </c>
      <c r="B42" s="115" t="s">
        <v>12</v>
      </c>
      <c r="C42" s="116"/>
      <c r="D42" s="116"/>
      <c r="E42" s="116"/>
      <c r="F42" s="117"/>
      <c r="G42" s="118"/>
      <c r="H42" s="118"/>
      <c r="I42" s="119"/>
      <c r="J42" s="119"/>
      <c r="K42" s="120"/>
      <c r="L42" s="121"/>
      <c r="M42" s="122"/>
      <c r="N42" s="123"/>
      <c r="O42" s="123"/>
      <c r="P42" s="124"/>
      <c r="Q42" s="119"/>
      <c r="R42" s="125"/>
    </row>
    <row r="43" spans="1:18" s="88" customFormat="1" ht="18.75" x14ac:dyDescent="0.3">
      <c r="A43" s="111">
        <v>34</v>
      </c>
      <c r="B43" s="115" t="s">
        <v>12</v>
      </c>
      <c r="C43" s="116"/>
      <c r="D43" s="116"/>
      <c r="E43" s="116"/>
      <c r="F43" s="117"/>
      <c r="G43" s="118"/>
      <c r="H43" s="118"/>
      <c r="I43" s="119"/>
      <c r="J43" s="119"/>
      <c r="K43" s="120"/>
      <c r="L43" s="121"/>
      <c r="M43" s="122"/>
      <c r="N43" s="123"/>
      <c r="O43" s="123"/>
      <c r="P43" s="124"/>
      <c r="Q43" s="119"/>
      <c r="R43" s="125"/>
    </row>
    <row r="44" spans="1:18" s="88" customFormat="1" ht="18.75" x14ac:dyDescent="0.3"/>
    <row r="45" spans="1:18" s="88" customFormat="1" ht="18.75" x14ac:dyDescent="0.3">
      <c r="B45" s="131" t="s">
        <v>23</v>
      </c>
      <c r="C45" s="132"/>
    </row>
    <row r="46" spans="1:18" s="88" customFormat="1" ht="18.75" x14ac:dyDescent="0.3">
      <c r="C46" s="132"/>
    </row>
    <row r="47" spans="1:18" s="88" customFormat="1" ht="18.75" x14ac:dyDescent="0.3"/>
    <row r="48" spans="1:18" s="88" customFormat="1" ht="18.75" x14ac:dyDescent="0.3"/>
    <row r="49" s="88" customFormat="1" ht="18.75" x14ac:dyDescent="0.3"/>
    <row r="50" s="88" customFormat="1" ht="18.75" x14ac:dyDescent="0.3"/>
  </sheetData>
  <protectedRanges>
    <protectedRange sqref="N11:N43" name="Диапазон1_3_1"/>
    <protectedRange sqref="O11:O43" name="Диапазон1_1_1_1"/>
    <protectedRange sqref="P11:P43" name="Диапазон1_2_1_1_1"/>
  </protectedRanges>
  <autoFilter ref="A10:R10">
    <sortState ref="A11:R59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1" priority="3" stopIfTrue="1">
      <formula>ISBLANK(C4)</formula>
    </cfRule>
  </conditionalFormatting>
  <conditionalFormatting sqref="C8">
    <cfRule type="expression" dxfId="20" priority="2" stopIfTrue="1">
      <formula>ISBLANK(C8)</formula>
    </cfRule>
  </conditionalFormatting>
  <conditionalFormatting sqref="E9">
    <cfRule type="expression" dxfId="19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4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zoomScaleNormal="100" workbookViewId="0">
      <selection activeCell="K10" sqref="K10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21" ht="32.25" customHeight="1" x14ac:dyDescent="0.25">
      <c r="B2" s="11"/>
      <c r="C2" s="134" t="s">
        <v>81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2" t="s">
        <v>32</v>
      </c>
      <c r="R2" s="13">
        <f>COUNTA(M11:M27)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COUNTIF(P11:P27,"победитель")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6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COUNTIF(P11:P27,"участник")</f>
        <v>0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135" t="s">
        <v>24</v>
      </c>
      <c r="D9" s="135"/>
      <c r="E9" s="14"/>
      <c r="G9" s="18" t="s">
        <v>43</v>
      </c>
      <c r="H9" s="56">
        <f>E9/2</f>
        <v>0</v>
      </c>
      <c r="J9" s="23" t="s">
        <v>13</v>
      </c>
      <c r="K9" s="24">
        <f>MAX(M11:M27)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48"/>
      <c r="G11" s="36"/>
      <c r="H11" s="36"/>
      <c r="I11" s="74"/>
      <c r="J11" s="74"/>
      <c r="K11" s="41"/>
      <c r="L11" s="36"/>
      <c r="M11" s="41"/>
      <c r="N11" s="79"/>
      <c r="O11" s="79"/>
      <c r="P11" s="41"/>
      <c r="Q11" s="74"/>
      <c r="R11" s="74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/>
      <c r="O12" s="31"/>
      <c r="P12" s="41"/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8"/>
      <c r="G13" s="36"/>
      <c r="H13" s="36"/>
      <c r="I13" s="74"/>
      <c r="J13" s="74"/>
      <c r="K13" s="41"/>
      <c r="L13" s="36"/>
      <c r="M13" s="41"/>
      <c r="N13" s="79"/>
      <c r="O13" s="79"/>
      <c r="P13" s="41"/>
      <c r="Q13" s="74"/>
      <c r="R13" s="74"/>
    </row>
    <row r="14" spans="1:21" x14ac:dyDescent="0.25">
      <c r="A14" s="28">
        <v>4</v>
      </c>
      <c r="B14" s="51" t="s">
        <v>12</v>
      </c>
      <c r="C14" s="34"/>
      <c r="D14" s="34"/>
      <c r="E14" s="34"/>
      <c r="F14" s="44"/>
      <c r="G14" s="36"/>
      <c r="H14" s="36"/>
      <c r="I14" s="45"/>
      <c r="J14" s="45"/>
      <c r="K14" s="46"/>
      <c r="L14" s="39"/>
      <c r="M14" s="40"/>
      <c r="N14" s="31"/>
      <c r="O14" s="31"/>
      <c r="P14" s="41"/>
      <c r="Q14" s="37"/>
      <c r="R14" s="43"/>
    </row>
    <row r="15" spans="1:21" x14ac:dyDescent="0.25">
      <c r="A15" s="28">
        <v>5</v>
      </c>
      <c r="B15" s="51" t="s">
        <v>12</v>
      </c>
      <c r="C15" s="64"/>
      <c r="D15" s="64"/>
      <c r="E15" s="64"/>
      <c r="F15" s="65"/>
      <c r="G15" s="66"/>
      <c r="H15" s="66"/>
      <c r="I15" s="67"/>
      <c r="J15" s="67"/>
      <c r="K15" s="68"/>
      <c r="L15" s="66"/>
      <c r="M15" s="68"/>
      <c r="N15" s="69"/>
      <c r="O15" s="69"/>
      <c r="P15" s="41"/>
      <c r="Q15" s="67"/>
      <c r="R15" s="67"/>
    </row>
    <row r="16" spans="1:21" x14ac:dyDescent="0.25">
      <c r="A16" s="28">
        <v>6</v>
      </c>
      <c r="B16" s="51" t="s">
        <v>12</v>
      </c>
      <c r="C16" s="64"/>
      <c r="D16" s="64"/>
      <c r="E16" s="64"/>
      <c r="F16" s="65"/>
      <c r="G16" s="66"/>
      <c r="H16" s="66"/>
      <c r="I16" s="67"/>
      <c r="J16" s="67"/>
      <c r="K16" s="68"/>
      <c r="L16" s="66"/>
      <c r="M16" s="68"/>
      <c r="N16" s="69"/>
      <c r="O16" s="69"/>
      <c r="P16" s="41"/>
      <c r="Q16" s="67"/>
      <c r="R16" s="67"/>
    </row>
    <row r="17" spans="1:18" x14ac:dyDescent="0.25">
      <c r="A17" s="28">
        <v>7</v>
      </c>
      <c r="B17" s="51" t="s">
        <v>12</v>
      </c>
      <c r="C17" s="64"/>
      <c r="D17" s="64"/>
      <c r="E17" s="64"/>
      <c r="F17" s="65"/>
      <c r="G17" s="66"/>
      <c r="H17" s="66"/>
      <c r="I17" s="67"/>
      <c r="J17" s="67"/>
      <c r="K17" s="68"/>
      <c r="L17" s="66"/>
      <c r="M17" s="68"/>
      <c r="N17" s="69"/>
      <c r="O17" s="69"/>
      <c r="P17" s="41"/>
      <c r="Q17" s="67"/>
      <c r="R17" s="67"/>
    </row>
    <row r="18" spans="1:18" x14ac:dyDescent="0.25">
      <c r="A18" s="28">
        <v>8</v>
      </c>
      <c r="B18" s="51" t="s">
        <v>12</v>
      </c>
      <c r="C18" s="64"/>
      <c r="D18" s="64"/>
      <c r="E18" s="64"/>
      <c r="F18" s="70"/>
      <c r="G18" s="66"/>
      <c r="H18" s="66"/>
      <c r="I18" s="71"/>
      <c r="J18" s="71"/>
      <c r="K18" s="72"/>
      <c r="L18" s="66"/>
      <c r="M18" s="68"/>
      <c r="N18" s="69"/>
      <c r="O18" s="69"/>
      <c r="P18" s="68"/>
      <c r="Q18" s="67"/>
      <c r="R18" s="67"/>
    </row>
    <row r="19" spans="1:18" x14ac:dyDescent="0.25">
      <c r="A19" s="28">
        <v>9</v>
      </c>
      <c r="B19" s="51" t="s">
        <v>12</v>
      </c>
      <c r="C19" s="64"/>
      <c r="D19" s="64"/>
      <c r="E19" s="64"/>
      <c r="F19" s="65"/>
      <c r="G19" s="66"/>
      <c r="H19" s="66"/>
      <c r="I19" s="67"/>
      <c r="J19" s="67"/>
      <c r="K19" s="68"/>
      <c r="L19" s="66"/>
      <c r="M19" s="68"/>
      <c r="N19" s="69"/>
      <c r="O19" s="69"/>
      <c r="P19" s="68"/>
      <c r="Q19" s="67"/>
      <c r="R19" s="67"/>
    </row>
    <row r="20" spans="1:18" x14ac:dyDescent="0.25">
      <c r="A20" s="28">
        <v>10</v>
      </c>
      <c r="B20" s="51" t="s">
        <v>12</v>
      </c>
      <c r="C20" s="64"/>
      <c r="D20" s="64"/>
      <c r="E20" s="64"/>
      <c r="F20" s="65"/>
      <c r="G20" s="66"/>
      <c r="H20" s="66"/>
      <c r="I20" s="67"/>
      <c r="J20" s="67"/>
      <c r="K20" s="68"/>
      <c r="L20" s="66"/>
      <c r="M20" s="68"/>
      <c r="N20" s="69"/>
      <c r="O20" s="69"/>
      <c r="P20" s="68"/>
      <c r="Q20" s="67"/>
      <c r="R20" s="67"/>
    </row>
    <row r="21" spans="1:18" x14ac:dyDescent="0.25">
      <c r="A21" s="28">
        <v>11</v>
      </c>
      <c r="B21" s="51" t="s">
        <v>12</v>
      </c>
      <c r="C21" s="64"/>
      <c r="D21" s="64"/>
      <c r="E21" s="64"/>
      <c r="F21" s="73"/>
      <c r="G21" s="66"/>
      <c r="H21" s="66"/>
      <c r="I21" s="75"/>
      <c r="J21" s="75"/>
      <c r="K21" s="76"/>
      <c r="L21" s="77"/>
      <c r="M21" s="78"/>
      <c r="N21" s="80"/>
      <c r="O21" s="80"/>
      <c r="P21" s="68"/>
      <c r="Q21" s="75"/>
      <c r="R21" s="81"/>
    </row>
    <row r="22" spans="1:18" x14ac:dyDescent="0.25">
      <c r="A22" s="28">
        <v>12</v>
      </c>
      <c r="B22" s="51" t="s">
        <v>12</v>
      </c>
      <c r="C22" s="64"/>
      <c r="D22" s="64"/>
      <c r="E22" s="64"/>
      <c r="F22" s="65"/>
      <c r="G22" s="66"/>
      <c r="H22" s="66"/>
      <c r="I22" s="67"/>
      <c r="J22" s="67"/>
      <c r="K22" s="68"/>
      <c r="L22" s="66"/>
      <c r="M22" s="68"/>
      <c r="N22" s="69"/>
      <c r="O22" s="69"/>
      <c r="P22" s="68"/>
      <c r="Q22" s="67"/>
      <c r="R22" s="67"/>
    </row>
    <row r="23" spans="1:18" x14ac:dyDescent="0.25">
      <c r="A23" s="28">
        <v>13</v>
      </c>
      <c r="B23" s="51" t="s">
        <v>12</v>
      </c>
      <c r="C23" s="64"/>
      <c r="D23" s="64"/>
      <c r="E23" s="64"/>
      <c r="F23" s="65"/>
      <c r="G23" s="66"/>
      <c r="H23" s="66"/>
      <c r="I23" s="67"/>
      <c r="J23" s="67"/>
      <c r="K23" s="68"/>
      <c r="L23" s="66"/>
      <c r="M23" s="68"/>
      <c r="N23" s="69"/>
      <c r="O23" s="69"/>
      <c r="P23" s="68"/>
      <c r="Q23" s="67"/>
      <c r="R23" s="67"/>
    </row>
    <row r="24" spans="1:18" x14ac:dyDescent="0.25">
      <c r="A24" s="28">
        <v>14</v>
      </c>
      <c r="B24" s="51" t="s">
        <v>12</v>
      </c>
      <c r="C24" s="64"/>
      <c r="D24" s="64"/>
      <c r="E24" s="64"/>
      <c r="F24" s="65"/>
      <c r="G24" s="66"/>
      <c r="H24" s="66"/>
      <c r="I24" s="67"/>
      <c r="J24" s="67"/>
      <c r="K24" s="68"/>
      <c r="L24" s="66"/>
      <c r="M24" s="68"/>
      <c r="N24" s="69"/>
      <c r="O24" s="69"/>
      <c r="P24" s="68"/>
      <c r="Q24" s="67"/>
      <c r="R24" s="67"/>
    </row>
    <row r="25" spans="1:18" x14ac:dyDescent="0.25">
      <c r="A25" s="28">
        <v>15</v>
      </c>
      <c r="B25" s="51" t="s">
        <v>12</v>
      </c>
      <c r="C25" s="64"/>
      <c r="D25" s="64"/>
      <c r="E25" s="64"/>
      <c r="F25" s="65"/>
      <c r="G25" s="66"/>
      <c r="H25" s="66"/>
      <c r="I25" s="67"/>
      <c r="J25" s="67"/>
      <c r="K25" s="68"/>
      <c r="L25" s="66"/>
      <c r="M25" s="68"/>
      <c r="N25" s="69"/>
      <c r="O25" s="69"/>
      <c r="P25" s="68"/>
      <c r="Q25" s="67"/>
      <c r="R25" s="67"/>
    </row>
    <row r="26" spans="1:18" x14ac:dyDescent="0.25">
      <c r="A26" s="28">
        <v>16</v>
      </c>
      <c r="B26" s="51" t="s">
        <v>12</v>
      </c>
      <c r="C26" s="64"/>
      <c r="D26" s="64"/>
      <c r="E26" s="64"/>
      <c r="F26" s="65"/>
      <c r="G26" s="66"/>
      <c r="H26" s="66"/>
      <c r="I26" s="67"/>
      <c r="J26" s="67"/>
      <c r="K26" s="68"/>
      <c r="L26" s="66"/>
      <c r="M26" s="68"/>
      <c r="N26" s="69"/>
      <c r="O26" s="69"/>
      <c r="P26" s="68"/>
      <c r="Q26" s="67"/>
      <c r="R26" s="67"/>
    </row>
    <row r="27" spans="1:18" x14ac:dyDescent="0.25">
      <c r="A27" s="28">
        <v>17</v>
      </c>
      <c r="B27" s="51" t="s">
        <v>12</v>
      </c>
      <c r="C27" s="64"/>
      <c r="D27" s="64"/>
      <c r="E27" s="64"/>
      <c r="F27" s="73"/>
      <c r="G27" s="66"/>
      <c r="H27" s="66"/>
      <c r="I27" s="75"/>
      <c r="J27" s="75"/>
      <c r="K27" s="76"/>
      <c r="L27" s="77"/>
      <c r="M27" s="78"/>
      <c r="N27" s="80"/>
      <c r="O27" s="80"/>
      <c r="P27" s="68"/>
      <c r="Q27" s="75"/>
      <c r="R27" s="81"/>
    </row>
    <row r="29" spans="1:18" ht="15.75" x14ac:dyDescent="0.25">
      <c r="B29" s="33" t="s">
        <v>23</v>
      </c>
      <c r="C29" s="59"/>
    </row>
    <row r="30" spans="1:18" ht="15.75" x14ac:dyDescent="0.25">
      <c r="C30" s="59"/>
    </row>
  </sheetData>
  <protectedRanges>
    <protectedRange sqref="N11:N27" name="Диапазон1_3_1"/>
    <protectedRange sqref="O11:O27" name="Диапазон1_1_1_1"/>
    <protectedRange sqref="P11:P27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8" priority="3" stopIfTrue="1">
      <formula>ISBLANK(C4)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F11 B10:F10 C15:F15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topLeftCell="J10" zoomScaleNormal="100" workbookViewId="0">
      <selection activeCell="U6" sqref="U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21" ht="32.25" customHeight="1" x14ac:dyDescent="0.25">
      <c r="B2" s="11"/>
      <c r="C2" s="134" t="s">
        <v>83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2" t="s">
        <v>32</v>
      </c>
      <c r="R2" s="13">
        <v>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82</v>
      </c>
      <c r="E4" s="16" t="s">
        <v>21</v>
      </c>
      <c r="F4" s="17"/>
      <c r="Q4" s="18" t="s">
        <v>33</v>
      </c>
      <c r="R4" s="19">
        <f>COUNTIF(P11:P12,"победитель")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v>1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45934</v>
      </c>
      <c r="F8" s="17"/>
      <c r="Q8" s="22" t="s">
        <v>31</v>
      </c>
      <c r="R8" s="21">
        <f>(R4+R5)/R2</f>
        <v>0.66666666666666663</v>
      </c>
    </row>
    <row r="9" spans="1:21" x14ac:dyDescent="0.25">
      <c r="C9" s="135" t="s">
        <v>24</v>
      </c>
      <c r="D9" s="135"/>
      <c r="E9" s="14">
        <v>50</v>
      </c>
      <c r="G9" s="18" t="s">
        <v>43</v>
      </c>
      <c r="H9" s="56">
        <v>25</v>
      </c>
      <c r="J9" s="23" t="s">
        <v>13</v>
      </c>
      <c r="K9" s="24">
        <f>MAX(M11:M12)</f>
        <v>49</v>
      </c>
      <c r="L9" s="25" t="str">
        <f>IF(K9*100/E9&gt;=50,"победитель","участник")</f>
        <v>победитель</v>
      </c>
      <c r="P9" s="26">
        <f>R8-45%</f>
        <v>0.21666666666666662</v>
      </c>
      <c r="Q9" s="18" t="s">
        <v>26</v>
      </c>
      <c r="R9" s="27">
        <f>IF((R2*P9)&gt;0,(R2*P9),0)</f>
        <v>0.64999999999999991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x14ac:dyDescent="0.25">
      <c r="A11" s="28">
        <v>1</v>
      </c>
      <c r="B11" s="51" t="s">
        <v>12</v>
      </c>
      <c r="C11" s="34" t="s">
        <v>58</v>
      </c>
      <c r="D11" s="34" t="s">
        <v>59</v>
      </c>
      <c r="E11" s="34" t="s">
        <v>47</v>
      </c>
      <c r="F11" s="58" t="s">
        <v>60</v>
      </c>
      <c r="G11" s="36" t="s">
        <v>46</v>
      </c>
      <c r="H11" s="36" t="s">
        <v>50</v>
      </c>
      <c r="I11" s="36" t="s">
        <v>50</v>
      </c>
      <c r="J11" s="37" t="s">
        <v>44</v>
      </c>
      <c r="K11" s="38">
        <v>7</v>
      </c>
      <c r="L11" s="39" t="s">
        <v>75</v>
      </c>
      <c r="M11" s="40">
        <v>49</v>
      </c>
      <c r="N11" s="31">
        <f>IF(M11="","",M11/$E$9)</f>
        <v>0.98</v>
      </c>
      <c r="O11" s="31">
        <f>IF(M11="","",M11/$K$9)</f>
        <v>1</v>
      </c>
      <c r="P11" s="41" t="s">
        <v>77</v>
      </c>
      <c r="Q11" s="37" t="s">
        <v>73</v>
      </c>
      <c r="R11" s="43" t="s">
        <v>45</v>
      </c>
    </row>
    <row r="12" spans="1:21" x14ac:dyDescent="0.25">
      <c r="A12" s="28">
        <v>2</v>
      </c>
      <c r="B12" s="51" t="s">
        <v>12</v>
      </c>
      <c r="C12" s="34" t="s">
        <v>61</v>
      </c>
      <c r="D12" s="34" t="s">
        <v>49</v>
      </c>
      <c r="E12" s="34" t="s">
        <v>62</v>
      </c>
      <c r="F12" s="58" t="s">
        <v>63</v>
      </c>
      <c r="G12" s="36" t="s">
        <v>46</v>
      </c>
      <c r="H12" s="36" t="s">
        <v>50</v>
      </c>
      <c r="I12" s="36" t="s">
        <v>50</v>
      </c>
      <c r="J12" s="37" t="s">
        <v>44</v>
      </c>
      <c r="K12" s="38">
        <v>7</v>
      </c>
      <c r="L12" s="39" t="s">
        <v>76</v>
      </c>
      <c r="M12" s="40">
        <v>41</v>
      </c>
      <c r="N12" s="31">
        <f>IF(M12="","",M12/$E$9)</f>
        <v>0.82</v>
      </c>
      <c r="O12" s="31">
        <f>IF(M12="","",M12/$K$9)</f>
        <v>0.83673469387755106</v>
      </c>
      <c r="P12" s="41" t="str">
        <f>IF(M12="","",IF($K$9=M12,$L$9,IF(M12&gt;=$H$9,"призер","участник")))</f>
        <v>призер</v>
      </c>
      <c r="Q12" s="37" t="s">
        <v>73</v>
      </c>
      <c r="R12" s="43" t="s">
        <v>45</v>
      </c>
    </row>
    <row r="13" spans="1:21" x14ac:dyDescent="0.25">
      <c r="A13" s="28">
        <v>3</v>
      </c>
      <c r="B13" s="51" t="s">
        <v>12</v>
      </c>
      <c r="C13" s="34" t="s">
        <v>55</v>
      </c>
      <c r="D13" s="34" t="s">
        <v>56</v>
      </c>
      <c r="E13" s="34" t="s">
        <v>47</v>
      </c>
      <c r="F13" s="58" t="s">
        <v>57</v>
      </c>
      <c r="G13" s="36" t="s">
        <v>46</v>
      </c>
      <c r="H13" s="36" t="s">
        <v>50</v>
      </c>
      <c r="I13" s="36" t="s">
        <v>50</v>
      </c>
      <c r="J13" s="37" t="s">
        <v>44</v>
      </c>
      <c r="K13" s="38">
        <v>7</v>
      </c>
      <c r="L13" s="39" t="s">
        <v>74</v>
      </c>
      <c r="M13" s="40">
        <v>36</v>
      </c>
      <c r="N13" s="31">
        <f>IF(M13="","",M13/$E$9)</f>
        <v>0.72</v>
      </c>
      <c r="O13" s="31">
        <f>IF(M13="","",M13/$K$9)</f>
        <v>0.73469387755102045</v>
      </c>
      <c r="P13" s="41" t="s">
        <v>65</v>
      </c>
      <c r="Q13" s="37" t="s">
        <v>73</v>
      </c>
      <c r="R13" s="43" t="s">
        <v>45</v>
      </c>
    </row>
    <row r="15" spans="1:21" ht="15.75" x14ac:dyDescent="0.25">
      <c r="B15" s="33" t="s">
        <v>23</v>
      </c>
      <c r="C15" s="59"/>
    </row>
    <row r="16" spans="1:21" ht="15.75" x14ac:dyDescent="0.25">
      <c r="C16" s="59"/>
    </row>
  </sheetData>
  <protectedRanges>
    <protectedRange sqref="N11:N13" name="Диапазон1_3_1_3"/>
    <protectedRange sqref="O11:O13" name="Диапазон1_1_1_1_3"/>
    <protectedRange sqref="P11:P13" name="Диапазон1_2_1_1_1_3"/>
  </protectedRanges>
  <autoFilter ref="A10:R10">
    <sortState ref="A11:R13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5" priority="3" stopIfTrue="1">
      <formula>ISBLANK(C4)</formula>
    </cfRule>
  </conditionalFormatting>
  <conditionalFormatting sqref="C8">
    <cfRule type="expression" dxfId="14" priority="2" stopIfTrue="1">
      <formula>ISBLANK(C8)</formula>
    </cfRule>
  </conditionalFormatting>
  <conditionalFormatting sqref="E9">
    <cfRule type="expression" dxfId="13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topLeftCell="A14" zoomScaleNormal="100" workbookViewId="0">
      <selection activeCell="G29" sqref="G2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21" ht="32.25" customHeight="1" x14ac:dyDescent="0.25">
      <c r="B2" s="11"/>
      <c r="C2" s="134" t="s">
        <v>84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2" t="s">
        <v>32</v>
      </c>
      <c r="R2" s="13">
        <f>COUNTA(M11:M24)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80</v>
      </c>
      <c r="E4" s="16" t="s">
        <v>21</v>
      </c>
      <c r="F4" s="17"/>
      <c r="Q4" s="18" t="s">
        <v>33</v>
      </c>
      <c r="R4" s="19">
        <f>COUNTIF(P11:P24,"победитель")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4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COUNTIF(P11:P24,"участник")</f>
        <v>0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80</v>
      </c>
      <c r="F8" s="17"/>
      <c r="Q8" s="22" t="s">
        <v>31</v>
      </c>
      <c r="R8" s="21" t="e">
        <f>(R4+R5)/R2</f>
        <v>#DIV/0!</v>
      </c>
    </row>
    <row r="9" spans="1:21" x14ac:dyDescent="0.25">
      <c r="C9" s="135" t="s">
        <v>24</v>
      </c>
      <c r="D9" s="135"/>
      <c r="E9" s="14" t="s">
        <v>80</v>
      </c>
      <c r="G9" s="18" t="s">
        <v>43</v>
      </c>
      <c r="H9" s="57" t="s">
        <v>80</v>
      </c>
      <c r="J9" s="23" t="s">
        <v>13</v>
      </c>
      <c r="K9" s="24" t="s">
        <v>80</v>
      </c>
      <c r="L9" s="25" t="e">
        <f>IF(K9*100/E9&gt;=50,"победитель","участник")</f>
        <v>#VALUE!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64"/>
      <c r="D11" s="64"/>
      <c r="E11" s="64"/>
      <c r="F11" s="65"/>
      <c r="G11" s="66"/>
      <c r="H11" s="66"/>
      <c r="I11" s="67"/>
      <c r="J11" s="67"/>
      <c r="K11" s="68"/>
      <c r="L11" s="66"/>
      <c r="M11" s="68"/>
      <c r="N11" s="31"/>
      <c r="O11" s="31"/>
      <c r="P11" s="41"/>
      <c r="Q11" s="67"/>
      <c r="R11" s="67"/>
    </row>
    <row r="12" spans="1:21" s="32" customFormat="1" ht="12.95" customHeight="1" x14ac:dyDescent="0.2">
      <c r="A12" s="28">
        <v>2</v>
      </c>
      <c r="B12" s="51" t="s">
        <v>12</v>
      </c>
      <c r="C12" s="64"/>
      <c r="D12" s="64"/>
      <c r="E12" s="64"/>
      <c r="F12" s="70"/>
      <c r="G12" s="66"/>
      <c r="H12" s="66"/>
      <c r="I12" s="71"/>
      <c r="J12" s="71"/>
      <c r="K12" s="72"/>
      <c r="L12" s="66"/>
      <c r="M12" s="68"/>
      <c r="N12" s="31"/>
      <c r="O12" s="31"/>
      <c r="P12" s="41"/>
      <c r="Q12" s="67"/>
      <c r="R12" s="67"/>
    </row>
    <row r="13" spans="1:21" x14ac:dyDescent="0.25">
      <c r="A13" s="28">
        <v>3</v>
      </c>
      <c r="B13" s="51" t="s">
        <v>12</v>
      </c>
      <c r="C13" s="64"/>
      <c r="D13" s="64"/>
      <c r="E13" s="64"/>
      <c r="F13" s="65"/>
      <c r="G13" s="66"/>
      <c r="H13" s="66"/>
      <c r="I13" s="67"/>
      <c r="J13" s="67"/>
      <c r="K13" s="68"/>
      <c r="L13" s="66"/>
      <c r="M13" s="68"/>
      <c r="N13" s="31"/>
      <c r="O13" s="31"/>
      <c r="P13" s="41"/>
      <c r="Q13" s="67"/>
      <c r="R13" s="67"/>
    </row>
    <row r="14" spans="1:21" x14ac:dyDescent="0.25">
      <c r="A14" s="28">
        <v>4</v>
      </c>
      <c r="B14" s="51" t="s">
        <v>12</v>
      </c>
      <c r="C14" s="64"/>
      <c r="D14" s="64"/>
      <c r="E14" s="64"/>
      <c r="F14" s="65"/>
      <c r="G14" s="66"/>
      <c r="H14" s="66"/>
      <c r="I14" s="67"/>
      <c r="J14" s="67"/>
      <c r="K14" s="68"/>
      <c r="L14" s="66"/>
      <c r="M14" s="68"/>
      <c r="N14" s="31"/>
      <c r="O14" s="31"/>
      <c r="P14" s="41"/>
      <c r="Q14" s="67"/>
      <c r="R14" s="67"/>
    </row>
    <row r="15" spans="1:21" x14ac:dyDescent="0.25">
      <c r="A15" s="28">
        <v>5</v>
      </c>
      <c r="B15" s="51" t="s">
        <v>12</v>
      </c>
      <c r="C15" s="64"/>
      <c r="D15" s="64"/>
      <c r="E15" s="64"/>
      <c r="F15" s="65"/>
      <c r="G15" s="66"/>
      <c r="H15" s="66"/>
      <c r="I15" s="67"/>
      <c r="J15" s="67"/>
      <c r="K15" s="68"/>
      <c r="L15" s="66"/>
      <c r="M15" s="68"/>
      <c r="N15" s="31"/>
      <c r="O15" s="31"/>
      <c r="P15" s="41"/>
      <c r="Q15" s="67"/>
      <c r="R15" s="67"/>
    </row>
    <row r="16" spans="1:21" x14ac:dyDescent="0.25">
      <c r="A16" s="28">
        <v>6</v>
      </c>
      <c r="B16" s="51" t="s">
        <v>12</v>
      </c>
      <c r="C16" s="64"/>
      <c r="D16" s="64"/>
      <c r="E16" s="64"/>
      <c r="F16" s="65"/>
      <c r="G16" s="66"/>
      <c r="H16" s="66"/>
      <c r="I16" s="67"/>
      <c r="J16" s="67"/>
      <c r="K16" s="68"/>
      <c r="L16" s="66"/>
      <c r="M16" s="68"/>
      <c r="N16" s="31"/>
      <c r="O16" s="31"/>
      <c r="P16" s="41"/>
      <c r="Q16" s="67"/>
      <c r="R16" s="67"/>
    </row>
    <row r="17" spans="1:18" x14ac:dyDescent="0.25">
      <c r="A17" s="28">
        <v>7</v>
      </c>
      <c r="B17" s="51" t="s">
        <v>12</v>
      </c>
      <c r="C17" s="64"/>
      <c r="D17" s="64"/>
      <c r="E17" s="64"/>
      <c r="F17" s="65"/>
      <c r="G17" s="66"/>
      <c r="H17" s="66"/>
      <c r="I17" s="67"/>
      <c r="J17" s="67"/>
      <c r="K17" s="68"/>
      <c r="L17" s="66"/>
      <c r="M17" s="68"/>
      <c r="N17" s="31"/>
      <c r="O17" s="31"/>
      <c r="P17" s="41"/>
      <c r="Q17" s="67"/>
      <c r="R17" s="67"/>
    </row>
    <row r="18" spans="1:18" x14ac:dyDescent="0.25">
      <c r="A18" s="28">
        <v>8</v>
      </c>
      <c r="B18" s="51" t="s">
        <v>12</v>
      </c>
      <c r="C18" s="64"/>
      <c r="D18" s="64"/>
      <c r="E18" s="64"/>
      <c r="F18" s="82"/>
      <c r="G18" s="66"/>
      <c r="H18" s="66"/>
      <c r="I18" s="67"/>
      <c r="J18" s="67"/>
      <c r="K18" s="68"/>
      <c r="L18" s="66"/>
      <c r="M18" s="68"/>
      <c r="N18" s="31"/>
      <c r="O18" s="31"/>
      <c r="P18" s="41"/>
      <c r="Q18" s="67"/>
      <c r="R18" s="67"/>
    </row>
    <row r="19" spans="1:18" x14ac:dyDescent="0.25">
      <c r="A19" s="28">
        <v>9</v>
      </c>
      <c r="B19" s="51" t="s">
        <v>12</v>
      </c>
      <c r="C19" s="64"/>
      <c r="D19" s="64"/>
      <c r="E19" s="64"/>
      <c r="F19" s="65"/>
      <c r="G19" s="66"/>
      <c r="H19" s="66"/>
      <c r="I19" s="67"/>
      <c r="J19" s="67"/>
      <c r="K19" s="68"/>
      <c r="L19" s="66"/>
      <c r="M19" s="68"/>
      <c r="N19" s="31"/>
      <c r="O19" s="31"/>
      <c r="P19" s="41"/>
      <c r="Q19" s="67"/>
      <c r="R19" s="67"/>
    </row>
    <row r="20" spans="1:18" x14ac:dyDescent="0.25">
      <c r="A20" s="28">
        <v>10</v>
      </c>
      <c r="B20" s="51" t="s">
        <v>12</v>
      </c>
      <c r="C20" s="64"/>
      <c r="D20" s="64"/>
      <c r="E20" s="64"/>
      <c r="F20" s="65"/>
      <c r="G20" s="66"/>
      <c r="H20" s="66"/>
      <c r="I20" s="67"/>
      <c r="J20" s="67"/>
      <c r="K20" s="68"/>
      <c r="L20" s="66"/>
      <c r="M20" s="68"/>
      <c r="N20" s="31"/>
      <c r="O20" s="31"/>
      <c r="P20" s="41"/>
      <c r="Q20" s="67"/>
      <c r="R20" s="67"/>
    </row>
    <row r="21" spans="1:18" x14ac:dyDescent="0.25">
      <c r="A21" s="28">
        <v>11</v>
      </c>
      <c r="B21" s="51" t="s">
        <v>12</v>
      </c>
      <c r="C21" s="64"/>
      <c r="D21" s="64"/>
      <c r="E21" s="64"/>
      <c r="F21" s="65"/>
      <c r="G21" s="66"/>
      <c r="H21" s="66"/>
      <c r="I21" s="67"/>
      <c r="J21" s="67"/>
      <c r="K21" s="68"/>
      <c r="L21" s="66"/>
      <c r="M21" s="68"/>
      <c r="N21" s="31"/>
      <c r="O21" s="31"/>
      <c r="P21" s="41"/>
      <c r="Q21" s="67"/>
      <c r="R21" s="67"/>
    </row>
    <row r="22" spans="1:18" x14ac:dyDescent="0.25">
      <c r="A22" s="28">
        <v>12</v>
      </c>
      <c r="B22" s="51" t="s">
        <v>12</v>
      </c>
      <c r="C22" s="64"/>
      <c r="D22" s="64"/>
      <c r="E22" s="64"/>
      <c r="F22" s="65"/>
      <c r="G22" s="66"/>
      <c r="H22" s="66"/>
      <c r="I22" s="67"/>
      <c r="J22" s="67"/>
      <c r="K22" s="68"/>
      <c r="L22" s="66"/>
      <c r="M22" s="68"/>
      <c r="N22" s="31"/>
      <c r="O22" s="31"/>
      <c r="P22" s="41"/>
      <c r="Q22" s="67"/>
      <c r="R22" s="67"/>
    </row>
    <row r="23" spans="1:18" x14ac:dyDescent="0.25">
      <c r="A23" s="28">
        <v>13</v>
      </c>
      <c r="B23" s="51" t="s">
        <v>12</v>
      </c>
      <c r="C23" s="64"/>
      <c r="D23" s="64"/>
      <c r="E23" s="64"/>
      <c r="F23" s="65"/>
      <c r="G23" s="66"/>
      <c r="H23" s="66"/>
      <c r="I23" s="67"/>
      <c r="J23" s="67"/>
      <c r="K23" s="68"/>
      <c r="L23" s="66"/>
      <c r="M23" s="68"/>
      <c r="N23" s="31"/>
      <c r="O23" s="31"/>
      <c r="P23" s="41"/>
      <c r="Q23" s="67"/>
      <c r="R23" s="67"/>
    </row>
    <row r="24" spans="1:18" x14ac:dyDescent="0.25">
      <c r="A24" s="28">
        <v>14</v>
      </c>
      <c r="B24" s="51" t="s">
        <v>12</v>
      </c>
      <c r="C24" s="64"/>
      <c r="D24" s="64"/>
      <c r="E24" s="64"/>
      <c r="F24" s="65"/>
      <c r="G24" s="66"/>
      <c r="H24" s="66"/>
      <c r="I24" s="67"/>
      <c r="J24" s="67"/>
      <c r="K24" s="68"/>
      <c r="L24" s="66"/>
      <c r="M24" s="68"/>
      <c r="N24" s="31"/>
      <c r="O24" s="31"/>
      <c r="P24" s="41"/>
      <c r="Q24" s="67"/>
      <c r="R24" s="67"/>
    </row>
    <row r="26" spans="1:18" ht="15.75" x14ac:dyDescent="0.25">
      <c r="B26" s="33" t="s">
        <v>23</v>
      </c>
      <c r="C26" s="59"/>
    </row>
    <row r="27" spans="1:18" ht="15.75" x14ac:dyDescent="0.25">
      <c r="C27" s="59"/>
    </row>
  </sheetData>
  <protectedRanges>
    <protectedRange sqref="N11:N24" name="Диапазон1_3_1"/>
    <protectedRange sqref="O11:O24" name="Диапазон1_1_1_1"/>
    <protectedRange sqref="P11:P24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2" priority="3" stopIfTrue="1">
      <formula>ISBLANK(C4)</formula>
    </cfRule>
  </conditionalFormatting>
  <conditionalFormatting sqref="C8">
    <cfRule type="expression" dxfId="11" priority="2" stopIfTrue="1">
      <formula>ISBLANK(C8)</formula>
    </cfRule>
  </conditionalFormatting>
  <conditionalFormatting sqref="E9">
    <cfRule type="expression" dxfId="10" priority="1" stopIfTrue="1">
      <formula>ISBLANK(E9)</formula>
    </cfRule>
  </conditionalFormatting>
  <dataValidations count="1">
    <dataValidation allowBlank="1" showInputMessage="1" showErrorMessage="1" sqref="C4:C8 A4:A8 E9 F4:F8 E6:E7 B10:F10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opLeftCell="A22" zoomScaleNormal="100" workbookViewId="0">
      <selection activeCell="G37" sqref="G3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21" ht="32.25" customHeight="1" x14ac:dyDescent="0.25">
      <c r="B2" s="11"/>
      <c r="C2" s="134" t="s">
        <v>85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2" t="s">
        <v>32</v>
      </c>
      <c r="R2" s="13">
        <f>COUNTA(M11:M32)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K4" s="10" t="s">
        <v>64</v>
      </c>
      <c r="Q4" s="18" t="s">
        <v>33</v>
      </c>
      <c r="R4" s="19">
        <f>COUNTIF(P11:P32,"победитель")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9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COUNTIF(P11:P32,"участник")</f>
        <v>0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135" t="s">
        <v>24</v>
      </c>
      <c r="D9" s="135"/>
      <c r="E9" s="14"/>
      <c r="G9" s="18" t="s">
        <v>43</v>
      </c>
      <c r="H9" s="56">
        <f>E9/2</f>
        <v>0</v>
      </c>
      <c r="J9" s="23" t="s">
        <v>13</v>
      </c>
      <c r="K9" s="24"/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/>
      <c r="O11" s="31"/>
      <c r="P11" s="41"/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/>
      <c r="O12" s="31"/>
      <c r="P12" s="41"/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37"/>
      <c r="J13" s="37"/>
      <c r="K13" s="46"/>
      <c r="L13" s="39"/>
      <c r="M13" s="40"/>
      <c r="N13" s="31"/>
      <c r="O13" s="31"/>
      <c r="P13" s="41"/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/>
      <c r="O14" s="31"/>
      <c r="P14" s="41"/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/>
      <c r="O15" s="31"/>
      <c r="P15" s="41"/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/>
      <c r="O16" s="31"/>
      <c r="P16" s="41"/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/>
      <c r="O17" s="31"/>
      <c r="P17" s="41"/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/>
      <c r="O18" s="31"/>
      <c r="P18" s="41"/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/>
      <c r="O19" s="31"/>
      <c r="P19" s="41"/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/>
      <c r="O20" s="31"/>
      <c r="P20" s="41"/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/>
      <c r="O21" s="31"/>
      <c r="P21" s="41"/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/>
      <c r="O22" s="31"/>
      <c r="P22" s="41"/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/>
      <c r="O23" s="31"/>
      <c r="P23" s="41"/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/>
      <c r="O24" s="31"/>
      <c r="P24" s="41"/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/>
      <c r="O25" s="31"/>
      <c r="P25" s="41"/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/>
      <c r="O26" s="31"/>
      <c r="P26" s="41"/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/>
      <c r="O27" s="31"/>
      <c r="P27" s="41"/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/>
      <c r="O28" s="31"/>
      <c r="P28" s="41"/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/>
      <c r="O29" s="31"/>
      <c r="P29" s="41"/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/>
      <c r="O30" s="31"/>
      <c r="P30" s="41"/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/>
      <c r="O31" s="31"/>
      <c r="P31" s="41"/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/>
      <c r="O32" s="31"/>
      <c r="P32" s="41"/>
      <c r="Q32" s="37"/>
      <c r="R32" s="43"/>
    </row>
    <row r="34" spans="2:3" ht="15.75" x14ac:dyDescent="0.25">
      <c r="B34" s="33" t="s">
        <v>23</v>
      </c>
      <c r="C34" s="59"/>
    </row>
    <row r="35" spans="2:3" ht="15.75" x14ac:dyDescent="0.25">
      <c r="C35" s="59"/>
    </row>
  </sheetData>
  <protectedRanges>
    <protectedRange sqref="N11:N32" name="Диапазон1_3_1"/>
    <protectedRange sqref="O11:O32" name="Диапазон1_1_1_1"/>
    <protectedRange sqref="P11:P32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9" priority="3" stopIfTrue="1">
      <formula>ISBLANK(C4)</formula>
    </cfRule>
  </conditionalFormatting>
  <conditionalFormatting sqref="C8">
    <cfRule type="expression" dxfId="8" priority="2" stopIfTrue="1">
      <formula>ISBLANK(C8)</formula>
    </cfRule>
  </conditionalFormatting>
  <conditionalFormatting sqref="E9">
    <cfRule type="expression" dxfId="7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tabSelected="1" zoomScaleNormal="100" workbookViewId="0">
      <selection activeCell="S9" sqref="S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21" ht="32.25" customHeight="1" x14ac:dyDescent="0.25">
      <c r="B2" s="11"/>
      <c r="C2" s="134" t="s">
        <v>86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2" t="s">
        <v>32</v>
      </c>
      <c r="R2" s="13">
        <f>COUNTA(M11:M11)</f>
        <v>1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82</v>
      </c>
      <c r="E4" s="16" t="s">
        <v>21</v>
      </c>
      <c r="F4" s="17"/>
      <c r="Q4" s="18" t="s">
        <v>33</v>
      </c>
      <c r="R4" s="19">
        <f>COUNTIF(P11:P11,"победитель")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COUNTIF(P11:P11,"участник")</f>
        <v>1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45934</v>
      </c>
      <c r="F8" s="17"/>
      <c r="Q8" s="22" t="s">
        <v>31</v>
      </c>
      <c r="R8" s="21">
        <f>(R4+R5)/R2</f>
        <v>0</v>
      </c>
    </row>
    <row r="9" spans="1:21" x14ac:dyDescent="0.25">
      <c r="C9" s="135" t="s">
        <v>24</v>
      </c>
      <c r="D9" s="135"/>
      <c r="E9" s="14">
        <v>60</v>
      </c>
      <c r="G9" s="18" t="s">
        <v>43</v>
      </c>
      <c r="H9" s="56">
        <f>E9/2</f>
        <v>30</v>
      </c>
      <c r="J9" s="23" t="s">
        <v>13</v>
      </c>
      <c r="K9" s="24">
        <v>29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x14ac:dyDescent="0.25">
      <c r="A11" s="28">
        <v>9</v>
      </c>
      <c r="B11" s="51" t="s">
        <v>12</v>
      </c>
      <c r="C11" s="34" t="s">
        <v>53</v>
      </c>
      <c r="D11" s="34" t="s">
        <v>48</v>
      </c>
      <c r="E11" s="34" t="s">
        <v>54</v>
      </c>
      <c r="F11" s="35">
        <v>39830</v>
      </c>
      <c r="G11" s="36" t="s">
        <v>46</v>
      </c>
      <c r="H11" s="36" t="s">
        <v>50</v>
      </c>
      <c r="I11" s="36" t="s">
        <v>50</v>
      </c>
      <c r="J11" s="37" t="s">
        <v>51</v>
      </c>
      <c r="K11" s="38">
        <v>10</v>
      </c>
      <c r="L11" s="39" t="s">
        <v>87</v>
      </c>
      <c r="M11" s="40">
        <v>29</v>
      </c>
      <c r="N11" s="31">
        <f t="shared" ref="N11" si="0">IF(M11="","",M11/$E$9)</f>
        <v>0.48333333333333334</v>
      </c>
      <c r="O11" s="31">
        <f t="shared" ref="O11" si="1">IF(M11="","",M11/$K$9)</f>
        <v>1</v>
      </c>
      <c r="P11" s="41" t="str">
        <f t="shared" ref="P11" si="2">IF(M11="","",IF($K$9=M11,$L$9,IF(M11&gt;=$H$9,"призер","участник")))</f>
        <v>участник</v>
      </c>
      <c r="Q11" s="37" t="s">
        <v>52</v>
      </c>
      <c r="R11" s="37" t="s">
        <v>51</v>
      </c>
    </row>
    <row r="13" spans="1:21" ht="15.75" x14ac:dyDescent="0.25">
      <c r="B13" s="33" t="s">
        <v>23</v>
      </c>
      <c r="C13" s="59" t="s">
        <v>69</v>
      </c>
      <c r="D13" s="10" t="s">
        <v>71</v>
      </c>
    </row>
    <row r="14" spans="1:21" ht="15.75" x14ac:dyDescent="0.25">
      <c r="C14" s="59" t="s">
        <v>68</v>
      </c>
      <c r="D14" s="10" t="s">
        <v>72</v>
      </c>
    </row>
    <row r="15" spans="1:21" x14ac:dyDescent="0.25">
      <c r="D15" s="10" t="s">
        <v>66</v>
      </c>
    </row>
    <row r="16" spans="1:21" x14ac:dyDescent="0.25">
      <c r="D16" s="10" t="s">
        <v>67</v>
      </c>
    </row>
    <row r="17" spans="4:4" x14ac:dyDescent="0.25">
      <c r="D17" s="10" t="s">
        <v>70</v>
      </c>
    </row>
  </sheetData>
  <protectedRanges>
    <protectedRange sqref="N11" name="Диапазон1_3_1"/>
    <protectedRange sqref="O11" name="Диапазон1_1_1_1"/>
    <protectedRange sqref="P11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6" priority="4" stopIfTrue="1">
      <formula>ISBLANK(C4)</formula>
    </cfRule>
  </conditionalFormatting>
  <conditionalFormatting sqref="E9">
    <cfRule type="expression" dxfId="5" priority="2" stopIfTrue="1">
      <formula>ISBLANK(E9)</formula>
    </cfRule>
  </conditionalFormatting>
  <conditionalFormatting sqref="C8">
    <cfRule type="expression" dxfId="4" priority="1" stopIfTrue="1">
      <formula>ISBLANK(C8)</formula>
    </cfRule>
  </conditionalFormatting>
  <dataValidations count="1">
    <dataValidation allowBlank="1" showInputMessage="1" showErrorMessage="1" sqref="B10:F10 A4:A8 E9 F4:F8 E6:E7 C4:C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2" zoomScaleNormal="100" workbookViewId="0">
      <selection activeCell="G7" sqref="G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21" ht="32.25" customHeight="1" x14ac:dyDescent="0.25">
      <c r="B2" s="11"/>
      <c r="C2" s="134" t="s">
        <v>42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83"/>
      <c r="D4" s="84"/>
      <c r="E4" s="85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83" t="s">
        <v>12</v>
      </c>
      <c r="D5" s="84"/>
      <c r="E5" s="85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83" t="s">
        <v>41</v>
      </c>
      <c r="D6" s="84"/>
      <c r="E6" s="84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83">
        <v>11</v>
      </c>
      <c r="D7" s="84"/>
      <c r="E7" s="84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86"/>
      <c r="D8" s="84"/>
      <c r="E8" s="84"/>
      <c r="F8" s="17"/>
      <c r="Q8" s="22" t="s">
        <v>31</v>
      </c>
      <c r="R8" s="21" t="e">
        <f>(R4+R5)/R2</f>
        <v>#DIV/0!</v>
      </c>
    </row>
    <row r="9" spans="1:21" x14ac:dyDescent="0.25">
      <c r="C9" s="139" t="s">
        <v>24</v>
      </c>
      <c r="D9" s="139"/>
      <c r="E9" s="87"/>
      <c r="G9" s="18" t="s">
        <v>43</v>
      </c>
      <c r="H9" s="56"/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4</v>
      </c>
      <c r="B11" s="51" t="s">
        <v>12</v>
      </c>
      <c r="C11" s="64"/>
      <c r="D11" s="64"/>
      <c r="E11" s="64"/>
      <c r="F11" s="65"/>
      <c r="G11" s="66"/>
      <c r="H11" s="66"/>
      <c r="I11" s="67"/>
      <c r="J11" s="67"/>
      <c r="K11" s="68"/>
      <c r="L11" s="66"/>
      <c r="M11" s="68"/>
      <c r="N11" s="69"/>
      <c r="O11" s="69"/>
      <c r="P11" s="68"/>
      <c r="Q11" s="67"/>
      <c r="R11" s="67"/>
    </row>
    <row r="12" spans="1:21" s="32" customFormat="1" ht="12.95" customHeight="1" x14ac:dyDescent="0.2">
      <c r="A12" s="28">
        <v>3</v>
      </c>
      <c r="B12" s="51" t="s">
        <v>12</v>
      </c>
      <c r="C12" s="64"/>
      <c r="D12" s="64"/>
      <c r="E12" s="64"/>
      <c r="F12" s="70"/>
      <c r="G12" s="66"/>
      <c r="H12" s="66"/>
      <c r="I12" s="71"/>
      <c r="J12" s="71"/>
      <c r="K12" s="72"/>
      <c r="L12" s="66"/>
      <c r="M12" s="68"/>
      <c r="N12" s="69"/>
      <c r="O12" s="69"/>
      <c r="P12" s="68"/>
      <c r="Q12" s="67"/>
      <c r="R12" s="67"/>
    </row>
    <row r="13" spans="1:21" x14ac:dyDescent="0.25">
      <c r="A13" s="28">
        <v>13</v>
      </c>
      <c r="B13" s="51" t="s">
        <v>12</v>
      </c>
      <c r="C13" s="64"/>
      <c r="D13" s="64"/>
      <c r="E13" s="64"/>
      <c r="F13" s="65"/>
      <c r="G13" s="66"/>
      <c r="H13" s="66"/>
      <c r="I13" s="67"/>
      <c r="J13" s="67"/>
      <c r="K13" s="68"/>
      <c r="L13" s="66"/>
      <c r="M13" s="68"/>
      <c r="N13" s="69"/>
      <c r="O13" s="69"/>
      <c r="P13" s="68"/>
      <c r="Q13" s="67"/>
      <c r="R13" s="67"/>
    </row>
    <row r="14" spans="1:21" x14ac:dyDescent="0.25">
      <c r="A14" s="28">
        <v>2</v>
      </c>
      <c r="B14" s="51" t="s">
        <v>12</v>
      </c>
      <c r="C14" s="64"/>
      <c r="D14" s="64"/>
      <c r="E14" s="64"/>
      <c r="F14" s="65"/>
      <c r="G14" s="66"/>
      <c r="H14" s="66"/>
      <c r="I14" s="67"/>
      <c r="J14" s="67"/>
      <c r="K14" s="68"/>
      <c r="L14" s="66"/>
      <c r="M14" s="68"/>
      <c r="N14" s="69"/>
      <c r="O14" s="69"/>
      <c r="P14" s="68"/>
      <c r="Q14" s="67"/>
      <c r="R14" s="67"/>
    </row>
    <row r="15" spans="1:21" x14ac:dyDescent="0.25">
      <c r="A15" s="28">
        <v>6</v>
      </c>
      <c r="B15" s="51" t="s">
        <v>12</v>
      </c>
      <c r="C15" s="64"/>
      <c r="D15" s="64"/>
      <c r="E15" s="64"/>
      <c r="F15" s="65"/>
      <c r="G15" s="66"/>
      <c r="H15" s="66"/>
      <c r="I15" s="67"/>
      <c r="J15" s="67"/>
      <c r="K15" s="68"/>
      <c r="L15" s="66"/>
      <c r="M15" s="68"/>
      <c r="N15" s="69"/>
      <c r="O15" s="69"/>
      <c r="P15" s="68"/>
      <c r="Q15" s="67"/>
      <c r="R15" s="67"/>
    </row>
    <row r="16" spans="1:21" x14ac:dyDescent="0.25">
      <c r="A16" s="28">
        <v>9</v>
      </c>
      <c r="B16" s="51" t="s">
        <v>12</v>
      </c>
      <c r="C16" s="64"/>
      <c r="D16" s="64"/>
      <c r="E16" s="64"/>
      <c r="F16" s="65"/>
      <c r="G16" s="66"/>
      <c r="H16" s="66"/>
      <c r="I16" s="67"/>
      <c r="J16" s="67"/>
      <c r="K16" s="68"/>
      <c r="L16" s="66"/>
      <c r="M16" s="68"/>
      <c r="N16" s="69"/>
      <c r="O16" s="69"/>
      <c r="P16" s="68"/>
      <c r="Q16" s="67"/>
      <c r="R16" s="67"/>
    </row>
    <row r="17" spans="1:18" x14ac:dyDescent="0.25">
      <c r="A17" s="28">
        <v>1</v>
      </c>
      <c r="B17" s="51" t="s">
        <v>12</v>
      </c>
      <c r="C17" s="64"/>
      <c r="D17" s="64"/>
      <c r="E17" s="64"/>
      <c r="F17" s="65"/>
      <c r="G17" s="66"/>
      <c r="H17" s="66"/>
      <c r="I17" s="67"/>
      <c r="J17" s="67"/>
      <c r="K17" s="68"/>
      <c r="L17" s="66"/>
      <c r="M17" s="68"/>
      <c r="N17" s="69"/>
      <c r="O17" s="69"/>
      <c r="P17" s="68"/>
      <c r="Q17" s="67"/>
      <c r="R17" s="67"/>
    </row>
    <row r="18" spans="1:18" x14ac:dyDescent="0.25">
      <c r="A18" s="28">
        <v>11</v>
      </c>
      <c r="B18" s="51" t="s">
        <v>12</v>
      </c>
      <c r="C18" s="64"/>
      <c r="D18" s="64"/>
      <c r="E18" s="64"/>
      <c r="F18" s="82"/>
      <c r="G18" s="66"/>
      <c r="H18" s="66"/>
      <c r="I18" s="67"/>
      <c r="J18" s="67"/>
      <c r="K18" s="68"/>
      <c r="L18" s="66"/>
      <c r="M18" s="68"/>
      <c r="N18" s="69"/>
      <c r="O18" s="69"/>
      <c r="P18" s="68"/>
      <c r="Q18" s="67"/>
      <c r="R18" s="67"/>
    </row>
    <row r="19" spans="1:18" x14ac:dyDescent="0.25">
      <c r="A19" s="28">
        <v>5</v>
      </c>
      <c r="B19" s="51" t="s">
        <v>12</v>
      </c>
      <c r="C19" s="64"/>
      <c r="D19" s="64"/>
      <c r="E19" s="64"/>
      <c r="F19" s="65"/>
      <c r="G19" s="66"/>
      <c r="H19" s="66"/>
      <c r="I19" s="67"/>
      <c r="J19" s="67"/>
      <c r="K19" s="68"/>
      <c r="L19" s="66"/>
      <c r="M19" s="68"/>
      <c r="N19" s="69"/>
      <c r="O19" s="69"/>
      <c r="P19" s="68"/>
      <c r="Q19" s="67"/>
      <c r="R19" s="67"/>
    </row>
    <row r="20" spans="1:18" x14ac:dyDescent="0.25">
      <c r="A20" s="28">
        <v>7</v>
      </c>
      <c r="B20" s="51" t="s">
        <v>12</v>
      </c>
      <c r="C20" s="64"/>
      <c r="D20" s="64"/>
      <c r="E20" s="64"/>
      <c r="F20" s="65"/>
      <c r="G20" s="66"/>
      <c r="H20" s="66"/>
      <c r="I20" s="67"/>
      <c r="J20" s="67"/>
      <c r="K20" s="68"/>
      <c r="L20" s="66"/>
      <c r="M20" s="68"/>
      <c r="N20" s="69"/>
      <c r="O20" s="69"/>
      <c r="P20" s="68"/>
      <c r="Q20" s="67"/>
      <c r="R20" s="67"/>
    </row>
    <row r="21" spans="1:18" x14ac:dyDescent="0.25">
      <c r="A21" s="28">
        <v>8</v>
      </c>
      <c r="B21" s="51" t="s">
        <v>12</v>
      </c>
      <c r="C21" s="64"/>
      <c r="D21" s="64"/>
      <c r="E21" s="64"/>
      <c r="F21" s="65"/>
      <c r="G21" s="66"/>
      <c r="H21" s="66"/>
      <c r="I21" s="67"/>
      <c r="J21" s="67"/>
      <c r="K21" s="68"/>
      <c r="L21" s="66"/>
      <c r="M21" s="68"/>
      <c r="N21" s="69"/>
      <c r="O21" s="69"/>
      <c r="P21" s="68"/>
      <c r="Q21" s="67"/>
      <c r="R21" s="67"/>
    </row>
    <row r="22" spans="1:18" x14ac:dyDescent="0.25">
      <c r="A22" s="28">
        <v>12</v>
      </c>
      <c r="B22" s="51" t="s">
        <v>12</v>
      </c>
      <c r="C22" s="64"/>
      <c r="D22" s="64"/>
      <c r="E22" s="64"/>
      <c r="F22" s="65"/>
      <c r="G22" s="66"/>
      <c r="H22" s="66"/>
      <c r="I22" s="67"/>
      <c r="J22" s="67"/>
      <c r="K22" s="68"/>
      <c r="L22" s="66"/>
      <c r="M22" s="68"/>
      <c r="N22" s="69"/>
      <c r="O22" s="69"/>
      <c r="P22" s="68"/>
      <c r="Q22" s="67"/>
      <c r="R22" s="67"/>
    </row>
    <row r="23" spans="1:18" x14ac:dyDescent="0.25">
      <c r="A23" s="28">
        <v>14</v>
      </c>
      <c r="B23" s="51" t="s">
        <v>12</v>
      </c>
      <c r="C23" s="64"/>
      <c r="D23" s="64"/>
      <c r="E23" s="64"/>
      <c r="F23" s="65"/>
      <c r="G23" s="66"/>
      <c r="H23" s="66"/>
      <c r="I23" s="67"/>
      <c r="J23" s="67"/>
      <c r="K23" s="68"/>
      <c r="L23" s="66"/>
      <c r="M23" s="68"/>
      <c r="N23" s="69"/>
      <c r="O23" s="69"/>
      <c r="P23" s="68"/>
      <c r="Q23" s="67"/>
      <c r="R23" s="67"/>
    </row>
    <row r="24" spans="1:18" x14ac:dyDescent="0.25">
      <c r="A24" s="28">
        <v>10</v>
      </c>
      <c r="B24" s="51" t="s">
        <v>12</v>
      </c>
      <c r="C24" s="64"/>
      <c r="D24" s="64"/>
      <c r="E24" s="64"/>
      <c r="F24" s="65"/>
      <c r="G24" s="66"/>
      <c r="H24" s="66"/>
      <c r="I24" s="67"/>
      <c r="J24" s="67"/>
      <c r="K24" s="68"/>
      <c r="L24" s="66"/>
      <c r="M24" s="68"/>
      <c r="N24" s="69"/>
      <c r="O24" s="69"/>
      <c r="P24" s="68"/>
      <c r="Q24" s="67"/>
      <c r="R24" s="67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ref="N25:N60" si="0">IF(M25="","",M25/$E$9)</f>
        <v/>
      </c>
      <c r="O25" s="31" t="str">
        <f t="shared" ref="O25:O60" si="1">IF(M25="","",M25/$K$9)</f>
        <v/>
      </c>
      <c r="P25" s="41" t="str">
        <f t="shared" ref="P25:P60" si="2">IF(M25="","",IF($K$9=M25,$L$9,IF(M25&gt;=$H$9,"призер","участник")))</f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 t="shared" si="2"/>
        <v/>
      </c>
      <c r="Q60" s="37"/>
      <c r="R60" s="43"/>
    </row>
    <row r="62" spans="1:18" ht="15.75" x14ac:dyDescent="0.25">
      <c r="B62" s="33" t="s">
        <v>23</v>
      </c>
      <c r="C62" s="59" t="s">
        <v>69</v>
      </c>
      <c r="D62" s="10" t="s">
        <v>71</v>
      </c>
    </row>
    <row r="63" spans="1:18" ht="15.75" x14ac:dyDescent="0.25">
      <c r="C63" s="59" t="s">
        <v>68</v>
      </c>
      <c r="D63" s="10" t="s">
        <v>72</v>
      </c>
    </row>
    <row r="64" spans="1:18" x14ac:dyDescent="0.25">
      <c r="D64" s="10" t="s">
        <v>66</v>
      </c>
    </row>
    <row r="65" spans="4:4" x14ac:dyDescent="0.25">
      <c r="D65" s="10" t="s">
        <v>67</v>
      </c>
    </row>
    <row r="66" spans="4:4" x14ac:dyDescent="0.25">
      <c r="D66" s="10" t="s">
        <v>70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E9">
    <cfRule type="expression" dxfId="3" priority="1" stopIfTrue="1">
      <formula>ISBLANK(E9)</formula>
    </cfRule>
  </conditionalFormatting>
  <conditionalFormatting sqref="C4">
    <cfRule type="expression" dxfId="2" priority="4" stopIfTrue="1">
      <formula>ISBLANK(C4)</formula>
    </cfRule>
  </conditionalFormatting>
  <conditionalFormatting sqref="C5">
    <cfRule type="expression" dxfId="1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dataValidations count="1">
    <dataValidation allowBlank="1" showInputMessage="1" showErrorMessage="1" sqref="C11:F11 A4:A8 B10:F10 F4:F8 C4:C8 E9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2025-10-01T07:20:24Z</cp:lastPrinted>
  <dcterms:created xsi:type="dcterms:W3CDTF">2007-11-07T20:16:05Z</dcterms:created>
  <dcterms:modified xsi:type="dcterms:W3CDTF">2025-10-14T11:30:19Z</dcterms:modified>
</cp:coreProperties>
</file>